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340" windowHeight="6330"/>
  </bookViews>
  <sheets>
    <sheet name="Index" sheetId="17" r:id="rId1"/>
    <sheet name="1 - Prod. Employees" sheetId="18" r:id="rId2"/>
    <sheet name="2 - Prod. Salary" sheetId="12" r:id="rId3"/>
    <sheet name="3 - Prod. Bonuses" sheetId="14" r:id="rId4"/>
    <sheet name="4 - PT Prod. Salary" sheetId="15" r:id="rId5"/>
    <sheet name="5 - PT Prod. Bonuses" sheetId="16" r:id="rId6"/>
    <sheet name="6 - Prod. Benefits" sheetId="10" r:id="rId7"/>
    <sheet name="7 - Non-Prod. Employees" sheetId="19" r:id="rId8"/>
    <sheet name="8 - Non-Prod. Salary" sheetId="20" r:id="rId9"/>
    <sheet name="9 - Non-Prod. Bonuses" sheetId="21" r:id="rId10"/>
    <sheet name="10 - Non-Prod. PT Salaries" sheetId="22" r:id="rId11"/>
    <sheet name="11 - Non-Prod. PT Bonuses" sheetId="23" r:id="rId12"/>
    <sheet name="12 - Non-Prod. Benefits" sheetId="11" r:id="rId13"/>
    <sheet name="13 - Production_Mix" sheetId="4" r:id="rId14"/>
    <sheet name="14 - Draught Size_Trends" sheetId="24" r:id="rId15"/>
    <sheet name="15 - Package Size_Trends" sheetId="30" r:id="rId16"/>
    <sheet name="16 - Distribution" sheetId="25" r:id="rId17"/>
    <sheet name="17 - Distributor Type" sheetId="26" r:id="rId18"/>
    <sheet name="18 - Distributor Incentives" sheetId="27" r:id="rId19"/>
    <sheet name="19 - Tours" sheetId="28" r:id="rId20"/>
    <sheet name="20 - Marketing" sheetId="31" r:id="rId21"/>
    <sheet name="21 - Marketing (Social Media)" sheetId="34" r:id="rId22"/>
    <sheet name="22 - Sales at Brewery_Taproom" sheetId="29" r:id="rId23"/>
    <sheet name="23 - Brewpubs_Restaurants" sheetId="32" r:id="rId24"/>
    <sheet name="24 - Revenue, COGS, Gross Marg." sheetId="33" r:id="rId25"/>
    <sheet name="25 - Financials, Taxes &amp; Earn." sheetId="35" r:id="rId26"/>
    <sheet name="26 - Assets_Liabilities" sheetId="36" r:id="rId27"/>
    <sheet name="27 - Capacity_Expansion" sheetId="37" r:id="rId28"/>
    <sheet name="28 - Brewery Operations" sheetId="38" r:id="rId29"/>
    <sheet name="29 - Raw Materials Usage" sheetId="39" r:id="rId30"/>
    <sheet name="30 - Fermentation" sheetId="40" r:id="rId31"/>
    <sheet name="31 - Filtration" sheetId="41" r:id="rId32"/>
    <sheet name="32 - Quality Assurance" sheetId="42" r:id="rId33"/>
    <sheet name="33 - Packaging_Draught Filling" sheetId="43" r:id="rId34"/>
  </sheets>
  <calcPr calcId="145621"/>
</workbook>
</file>

<file path=xl/calcChain.xml><?xml version="1.0" encoding="utf-8"?>
<calcChain xmlns="http://schemas.openxmlformats.org/spreadsheetml/2006/main">
  <c r="C11" i="28" l="1"/>
  <c r="C10" i="28"/>
  <c r="C9" i="28"/>
  <c r="C8" i="28"/>
  <c r="C7" i="28"/>
  <c r="C6" i="28"/>
  <c r="C5" i="28"/>
  <c r="I6" i="28"/>
  <c r="I7" i="28"/>
  <c r="I8" i="28"/>
  <c r="I9" i="28"/>
  <c r="I11" i="28"/>
  <c r="I10" i="28"/>
</calcChain>
</file>

<file path=xl/sharedStrings.xml><?xml version="1.0" encoding="utf-8"?>
<sst xmlns="http://schemas.openxmlformats.org/spreadsheetml/2006/main" count="4073" uniqueCount="593">
  <si>
    <t>Which insurance benefits do you offer to any of your brewery production employees, and what % do you pay?</t>
  </si>
  <si>
    <t>Do you offer the following benefits to any brewery production employees?</t>
  </si>
  <si>
    <t>Which insurance benefits do you offer to any of your non-production, sales and marketing employees, and what % do you pay?</t>
  </si>
  <si>
    <t>Do you offer the following benefits to any non-production, sales and marketing employees?</t>
  </si>
  <si>
    <t>All</t>
  </si>
  <si>
    <t>Company Brewmaster/Corporate Principal Brewer - Full-Time</t>
  </si>
  <si>
    <t>Company Brewmaster/Corporate Principal Brewer - Part-Time</t>
  </si>
  <si>
    <t>Brewmaster(s) - Full-Time</t>
  </si>
  <si>
    <t>Brewmaster(s) - Part-Time</t>
  </si>
  <si>
    <t>Brewery Ops/Production Mngr(s) - Full-Time</t>
  </si>
  <si>
    <t>Brewery Ops/Production Mngr(s) - Part-Time</t>
  </si>
  <si>
    <t>Head Brewer(s) - Full-Time</t>
  </si>
  <si>
    <t>Head Brewer(s) - Part-Time</t>
  </si>
  <si>
    <t>Assistant Brewer - Full-Time</t>
  </si>
  <si>
    <t>Assistant Brewer - Part-Time</t>
  </si>
  <si>
    <t>Cellar Mngr(s) - Full-Time</t>
  </si>
  <si>
    <t>Cellar Mngr(s) - Part-Time</t>
  </si>
  <si>
    <t>Packaging Mngr(s) - Full-Time</t>
  </si>
  <si>
    <t>Packaging Mngr(s) - Part-Time</t>
  </si>
  <si>
    <t>Packagers/Keggers/Canners - Full-Time</t>
  </si>
  <si>
    <t>Packagers/Keggers/Canners - Part-Time</t>
  </si>
  <si>
    <t>Other(s) - Full-Time</t>
  </si>
  <si>
    <t>Other(s) - Part-Time</t>
  </si>
  <si>
    <t>Health Insurance - If yes, % Paid by Employer</t>
  </si>
  <si>
    <t>Life Insurance - If yes, % Paid by Employer</t>
  </si>
  <si>
    <t>Dental Insurance - If yes, % Paid by Employer</t>
  </si>
  <si>
    <t>Short Term Disability Insurance - If yes, % Paid by Employer</t>
  </si>
  <si>
    <t>Long Term Disability Insurance - If yes, % Paid by Employer</t>
  </si>
  <si>
    <t>If other please specify:</t>
  </si>
  <si>
    <t>Owner(s)</t>
  </si>
  <si>
    <t>Accountants</t>
  </si>
  <si>
    <t>Legal</t>
  </si>
  <si>
    <t>Engineers</t>
  </si>
  <si>
    <t>Administrative</t>
  </si>
  <si>
    <t>Sustainability</t>
  </si>
  <si>
    <t>HR</t>
  </si>
  <si>
    <t>PR</t>
  </si>
  <si>
    <t>IT Managers</t>
  </si>
  <si>
    <t>Sales Managers</t>
  </si>
  <si>
    <t>Marketing Managers</t>
  </si>
  <si>
    <t>Advertising Managers</t>
  </si>
  <si>
    <t>IT Staff</t>
  </si>
  <si>
    <t>Sales Staff</t>
  </si>
  <si>
    <t>Marketing Staff</t>
  </si>
  <si>
    <t>Advertising Staff</t>
  </si>
  <si>
    <t>51-75%</t>
  </si>
  <si>
    <t>0-25%</t>
  </si>
  <si>
    <t>76-100%</t>
  </si>
  <si>
    <t>26-50%</t>
  </si>
  <si>
    <t>Vision insurance</t>
  </si>
  <si>
    <t>Median</t>
  </si>
  <si>
    <t>Draught</t>
  </si>
  <si>
    <t>Bottles</t>
  </si>
  <si>
    <t>Cans</t>
  </si>
  <si>
    <t>Brewpubs</t>
  </si>
  <si>
    <t>1,001+</t>
  </si>
  <si>
    <t>1-1,000</t>
  </si>
  <si>
    <t>Production</t>
  </si>
  <si>
    <t>1,001-5000</t>
  </si>
  <si>
    <t>5,001-15,000</t>
  </si>
  <si>
    <t>15,001+</t>
  </si>
  <si>
    <t>-</t>
  </si>
  <si>
    <t>Mean</t>
  </si>
  <si>
    <t>0-1,000</t>
  </si>
  <si>
    <t>401K Matching (or other tax-deferred plan) - If yes, % Paid by Employer*</t>
  </si>
  <si>
    <t>Production Breweries</t>
  </si>
  <si>
    <t>1,001-5,000</t>
  </si>
  <si>
    <t>.</t>
  </si>
  <si>
    <t>15,000+</t>
  </si>
  <si>
    <t>NA</t>
  </si>
  <si>
    <t>2 respondents did not specify %</t>
  </si>
  <si>
    <t>1 respondent did not specify %</t>
  </si>
  <si>
    <t>3 respondents did not specify %</t>
  </si>
  <si>
    <t>Bonus if employee has health insurance, $100/mo to spend at accounts, Health Savings Account match at $750 per year, and vision insurance</t>
  </si>
  <si>
    <t>Vision insurance and health insurance premium reimbursement (up to $100)</t>
  </si>
  <si>
    <t>Wellness bonus, vision insurance, and accident insurance</t>
  </si>
  <si>
    <t>Christmas bonus, $200/mo for insurance, and unspecified</t>
  </si>
  <si>
    <t>Vision insurance (x3)</t>
  </si>
  <si>
    <t>Accident, vision (x3), critical illness, accidental death, pet insurance, $250 / month employer paid for medical and dental, ESOP, Legal Shield, Athletic Events</t>
  </si>
  <si>
    <t>Employee Stock Purchase Program - PT Employees</t>
  </si>
  <si>
    <t>Profit Sharing Program - PT Employees</t>
  </si>
  <si>
    <t>Paid Vacation - PT Employees</t>
  </si>
  <si>
    <t>% Answering "Yes"</t>
  </si>
  <si>
    <t>Bonus for health insurance maintenance, free merchandise, $100/month spending at accounts, health savings account $750 match per year, vision insurance, profit sharing %</t>
  </si>
  <si>
    <t>Vision (x3), $250/mo for combined health and dental, critical illness, accident, vision, accidental death, company car (sales only), pet insurance, legal Shield, athletic events</t>
  </si>
  <si>
    <t>Paid Holidays - PT Employees</t>
  </si>
  <si>
    <t>Sick Time - PT Employees</t>
  </si>
  <si>
    <t>Prescription Drug Plan - PT Employees</t>
  </si>
  <si>
    <r>
      <rPr>
        <b/>
        <sz val="10"/>
        <rFont val="Microsoft Sans Serif"/>
        <family val="2"/>
      </rPr>
      <t>Employee Stock Purchase Program</t>
    </r>
    <r>
      <rPr>
        <sz val="10"/>
        <rFont val="Microsoft Sans Serif"/>
        <family val="2"/>
      </rPr>
      <t xml:space="preserve"> - FT Employees</t>
    </r>
  </si>
  <si>
    <r>
      <rPr>
        <b/>
        <sz val="10"/>
        <rFont val="Microsoft Sans Serif"/>
        <family val="2"/>
      </rPr>
      <t xml:space="preserve">Profit Sharing Program </t>
    </r>
    <r>
      <rPr>
        <sz val="10"/>
        <rFont val="Microsoft Sans Serif"/>
        <family val="2"/>
      </rPr>
      <t>- FT Employees</t>
    </r>
  </si>
  <si>
    <r>
      <rPr>
        <b/>
        <sz val="10"/>
        <rFont val="Microsoft Sans Serif"/>
        <family val="2"/>
      </rPr>
      <t>Paid Holidays</t>
    </r>
    <r>
      <rPr>
        <sz val="10"/>
        <rFont val="Microsoft Sans Serif"/>
        <family val="2"/>
      </rPr>
      <t xml:space="preserve"> - FT Employees</t>
    </r>
  </si>
  <si>
    <r>
      <rPr>
        <b/>
        <sz val="10"/>
        <rFont val="Microsoft Sans Serif"/>
        <family val="2"/>
      </rPr>
      <t>Paid Vacation</t>
    </r>
    <r>
      <rPr>
        <sz val="10"/>
        <rFont val="Microsoft Sans Serif"/>
        <family val="2"/>
      </rPr>
      <t xml:space="preserve"> - FT Employees</t>
    </r>
  </si>
  <si>
    <r>
      <rPr>
        <b/>
        <sz val="10"/>
        <rFont val="Microsoft Sans Serif"/>
        <family val="2"/>
      </rPr>
      <t>Sick Time</t>
    </r>
    <r>
      <rPr>
        <sz val="10"/>
        <rFont val="Microsoft Sans Serif"/>
        <family val="2"/>
      </rPr>
      <t xml:space="preserve"> - FT Employees</t>
    </r>
  </si>
  <si>
    <r>
      <rPr>
        <b/>
        <sz val="10"/>
        <rFont val="Microsoft Sans Serif"/>
        <family val="2"/>
      </rPr>
      <t>Prescription Drug Plan</t>
    </r>
    <r>
      <rPr>
        <sz val="10"/>
        <rFont val="Microsoft Sans Serif"/>
        <family val="2"/>
      </rPr>
      <t xml:space="preserve"> - FT Employees</t>
    </r>
  </si>
  <si>
    <r>
      <rPr>
        <b/>
        <sz val="10"/>
        <rFont val="Microsoft Sans Serif"/>
        <family val="2"/>
      </rPr>
      <t xml:space="preserve">Sick Time </t>
    </r>
    <r>
      <rPr>
        <sz val="10"/>
        <rFont val="Microsoft Sans Serif"/>
        <family val="2"/>
      </rPr>
      <t>- FT Employees</t>
    </r>
  </si>
  <si>
    <r>
      <rPr>
        <b/>
        <sz val="10"/>
        <rFont val="Microsoft Sans Serif"/>
        <family val="2"/>
      </rPr>
      <t>Profit Sharing Program</t>
    </r>
    <r>
      <rPr>
        <sz val="10"/>
        <rFont val="Microsoft Sans Serif"/>
        <family val="2"/>
      </rPr>
      <t xml:space="preserve"> - FT Employees</t>
    </r>
  </si>
  <si>
    <r>
      <t xml:space="preserve">Health Insurance </t>
    </r>
    <r>
      <rPr>
        <sz val="10"/>
        <rFont val="Microsoft Sans Serif"/>
        <family val="2"/>
      </rPr>
      <t>- % Yes</t>
    </r>
  </si>
  <si>
    <r>
      <t>Life Insurance</t>
    </r>
    <r>
      <rPr>
        <sz val="10"/>
        <rFont val="Microsoft Sans Serif"/>
        <family val="2"/>
      </rPr>
      <t xml:space="preserve"> - % Yes</t>
    </r>
  </si>
  <si>
    <r>
      <t xml:space="preserve">Dental Insurance </t>
    </r>
    <r>
      <rPr>
        <sz val="10"/>
        <rFont val="Microsoft Sans Serif"/>
        <family val="2"/>
      </rPr>
      <t>- % Yes</t>
    </r>
  </si>
  <si>
    <r>
      <t xml:space="preserve">Short Term Disability Insurance </t>
    </r>
    <r>
      <rPr>
        <sz val="10"/>
        <rFont val="Microsoft Sans Serif"/>
        <family val="2"/>
      </rPr>
      <t>- % Yes</t>
    </r>
  </si>
  <si>
    <r>
      <t xml:space="preserve">Long Term Disability Insurance </t>
    </r>
    <r>
      <rPr>
        <sz val="10"/>
        <rFont val="Microsoft Sans Serif"/>
        <family val="2"/>
      </rPr>
      <t>- % Yes</t>
    </r>
  </si>
  <si>
    <r>
      <t>401K Matching</t>
    </r>
    <r>
      <rPr>
        <sz val="10"/>
        <rFont val="Microsoft Sans Serif"/>
        <family val="2"/>
      </rPr>
      <t xml:space="preserve"> (or other tax-deferred plan) - % Yes</t>
    </r>
  </si>
  <si>
    <r>
      <t xml:space="preserve">Other </t>
    </r>
    <r>
      <rPr>
        <sz val="10"/>
        <rFont val="Microsoft Sans Serif"/>
        <family val="2"/>
      </rPr>
      <t>- % Yes</t>
    </r>
  </si>
  <si>
    <r>
      <t>Other</t>
    </r>
    <r>
      <rPr>
        <sz val="10"/>
        <rFont val="Microsoft Sans Serif"/>
        <family val="2"/>
      </rPr>
      <t xml:space="preserve"> - % Yes</t>
    </r>
  </si>
  <si>
    <r>
      <t>Short Term Disability Insurance</t>
    </r>
    <r>
      <rPr>
        <sz val="10"/>
        <rFont val="Microsoft Sans Serif"/>
        <family val="2"/>
      </rPr>
      <t xml:space="preserve"> - % Yes</t>
    </r>
  </si>
  <si>
    <r>
      <t>Dental Insurance</t>
    </r>
    <r>
      <rPr>
        <sz val="10"/>
        <rFont val="Microsoft Sans Serif"/>
        <family val="2"/>
      </rPr>
      <t xml:space="preserve"> - % Yes</t>
    </r>
  </si>
  <si>
    <r>
      <t>Health Insurance</t>
    </r>
    <r>
      <rPr>
        <sz val="10"/>
        <rFont val="Microsoft Sans Serif"/>
        <family val="2"/>
      </rPr>
      <t xml:space="preserve"> - % Yes</t>
    </r>
  </si>
  <si>
    <r>
      <t xml:space="preserve">Life Insurance </t>
    </r>
    <r>
      <rPr>
        <sz val="10"/>
        <rFont val="Microsoft Sans Serif"/>
        <family val="2"/>
      </rPr>
      <t>- % Yes</t>
    </r>
  </si>
  <si>
    <r>
      <t xml:space="preserve">401K Matching </t>
    </r>
    <r>
      <rPr>
        <sz val="10"/>
        <rFont val="Microsoft Sans Serif"/>
        <family val="2"/>
      </rPr>
      <t>(or other tax-deferred plan) - % Yes</t>
    </r>
  </si>
  <si>
    <t>Statistic</t>
  </si>
  <si>
    <t>Sample Size</t>
  </si>
  <si>
    <t>1001+</t>
  </si>
  <si>
    <t>PRODUCTION</t>
  </si>
  <si>
    <t>1001-5000</t>
  </si>
  <si>
    <t>5001-15,000</t>
  </si>
  <si>
    <t>15,001-50,000</t>
  </si>
  <si>
    <t>50,001+</t>
  </si>
  <si>
    <t>1-1000</t>
  </si>
  <si>
    <t>*</t>
  </si>
  <si>
    <t>25th Percentile (inc.)</t>
  </si>
  <si>
    <t>75th Percentile (inc.)</t>
  </si>
  <si>
    <t>* Excluded due to low sample size</t>
  </si>
  <si>
    <r>
      <rPr>
        <b/>
        <sz val="10"/>
        <rFont val="Microsoft Sans Serif"/>
        <family val="2"/>
      </rPr>
      <t>Full-Time Brewery Employee Bonuses:</t>
    </r>
    <r>
      <rPr>
        <sz val="10"/>
        <rFont val="Microsoft Sans Serif"/>
        <family val="2"/>
      </rPr>
      <t xml:space="preserve"> For the purposes of this survey, full-time employees are defined as working &gt;30 hours per week. What was the 2014 annual average total bonus, stock options, profit sharing, tips, etc. of your full-time:</t>
    </r>
  </si>
  <si>
    <r>
      <rPr>
        <b/>
        <sz val="10"/>
        <rFont val="Microsoft Sans Serif"/>
        <family val="2"/>
      </rPr>
      <t>Full-Time Brewery Employee Salaries:</t>
    </r>
    <r>
      <rPr>
        <sz val="10"/>
        <rFont val="Microsoft Sans Serif"/>
        <family val="2"/>
      </rPr>
      <t xml:space="preserve"> For the purposes of this survey, full-time employees are defined as working &gt;30 hours per week. What was the average 2014 full-year salary or total hourly wages ($$) (not including bonus, stock options, profit sharing, tips, etc.) of your full-time:</t>
    </r>
  </si>
  <si>
    <t>* Excluded due to low sample size, or to avoid revealing sensitive information</t>
  </si>
  <si>
    <r>
      <rPr>
        <b/>
        <sz val="10"/>
        <rFont val="Microsoft Sans Serif"/>
        <family val="2"/>
      </rPr>
      <t>Part-Time Brewery Employee Salaries:</t>
    </r>
    <r>
      <rPr>
        <sz val="10"/>
        <rFont val="Microsoft Sans Serif"/>
        <family val="2"/>
      </rPr>
      <t xml:space="preserve"> For the purposes of this survey, part-time employees are defined as working &lt;30 hours per week. What was the average 2014 full-year salary or total hourly wages ($$) (not including bonus, stock options, profit sharing, tips, etc.) of your part-time:</t>
    </r>
  </si>
  <si>
    <t>BREWPUBS</t>
  </si>
  <si>
    <r>
      <rPr>
        <b/>
        <sz val="10"/>
        <rFont val="Microsoft Sans Serif"/>
        <family val="2"/>
      </rPr>
      <t>Part-Time Brewery Employee Bonuses:</t>
    </r>
    <r>
      <rPr>
        <sz val="10"/>
        <rFont val="Microsoft Sans Serif"/>
        <family val="2"/>
      </rPr>
      <t xml:space="preserve"> For the purposes of this survey, part-time employees are defined as working &lt;30 hours per week. What was the 2014 annual average total bonus, stock options, profit sharing, tips, etc. of your part-time:</t>
    </r>
  </si>
  <si>
    <t>INDEX</t>
  </si>
  <si>
    <t>Table 1</t>
  </si>
  <si>
    <t>BREWPUB</t>
  </si>
  <si>
    <t>Total</t>
  </si>
  <si>
    <t>Total FTE</t>
  </si>
  <si>
    <t>1-500</t>
  </si>
  <si>
    <t>501-1000</t>
  </si>
  <si>
    <t>Production Employees</t>
  </si>
  <si>
    <t>Table 2</t>
  </si>
  <si>
    <t>Production Salary</t>
  </si>
  <si>
    <t>Production Bonuses</t>
  </si>
  <si>
    <t>Table 3</t>
  </si>
  <si>
    <t>Table 4</t>
  </si>
  <si>
    <t>Table 5</t>
  </si>
  <si>
    <t>Table 6</t>
  </si>
  <si>
    <t>Production Benefits</t>
  </si>
  <si>
    <t>PT Production Bonuses</t>
  </si>
  <si>
    <t>PT Production Salary</t>
  </si>
  <si>
    <t>Non-Production Employees</t>
  </si>
  <si>
    <t>Non-Production Salary</t>
  </si>
  <si>
    <t>Non-Production Bonuses</t>
  </si>
  <si>
    <t>PT Non-Production Salary</t>
  </si>
  <si>
    <t>PT Non-Production Bonuses</t>
  </si>
  <si>
    <t>Non-Production Benefits</t>
  </si>
  <si>
    <t>Table 7</t>
  </si>
  <si>
    <t>Table 8</t>
  </si>
  <si>
    <t>Table 9</t>
  </si>
  <si>
    <t>Table 10</t>
  </si>
  <si>
    <t>Table 11</t>
  </si>
  <si>
    <t>Table 12</t>
  </si>
  <si>
    <t>Size (annual production, bbls)</t>
  </si>
  <si>
    <r>
      <rPr>
        <b/>
        <sz val="10"/>
        <rFont val="Microsoft Sans Serif"/>
        <family val="2"/>
      </rPr>
      <t>Part-Time Brewery Employee Salaries:</t>
    </r>
    <r>
      <rPr>
        <sz val="10"/>
        <rFont val="Microsoft Sans Serif"/>
        <family val="2"/>
      </rPr>
      <t xml:space="preserve"> For the purposes of this survey, full-time employees are defined as working &lt;30 hours per week. What was the average 2014 full-year salary or total hourly wages ($$) (not including bonus, stock options, profit sharing, tips, etc.) of your part-time:</t>
    </r>
  </si>
  <si>
    <t>All + Brewpubs</t>
  </si>
  <si>
    <t>All Production</t>
  </si>
  <si>
    <t>Back to Index</t>
  </si>
  <si>
    <t>HUMAN RESOURCES SECTION</t>
  </si>
  <si>
    <t>Owners/ Proprietors - FT</t>
  </si>
  <si>
    <t>Professional Employees (Accounting, Legal, Engineering, Other) - FT</t>
  </si>
  <si>
    <t>Administrative, Sustainability, HR, PR, Other - FT</t>
  </si>
  <si>
    <t>IT Managers - FT</t>
  </si>
  <si>
    <t>IT Staff - FT</t>
  </si>
  <si>
    <t>Marketing, Advertising or Sales Managers - FT</t>
  </si>
  <si>
    <t>Marketing, Advertising or Sales Staff - FT</t>
  </si>
  <si>
    <t>Material Ordering, Order Fulfillment, Warehouse, Logistics, Maintenance, All Others - FT</t>
  </si>
  <si>
    <t>Owners/ Proprietors - PT</t>
  </si>
  <si>
    <t>Professional Employees (Accounting, Legal, Engineering, Other) - PT</t>
  </si>
  <si>
    <t>Administrative, Sustainability, HR, PR, Other - PT</t>
  </si>
  <si>
    <t>IT Managers - PT</t>
  </si>
  <si>
    <t>IT Staff - PT</t>
  </si>
  <si>
    <t>Marketing, Advertising or Sales Managers - PT</t>
  </si>
  <si>
    <t>Marketing, Advertising or Sales Staff - PT</t>
  </si>
  <si>
    <t>Material Ordering, Order Fulfillment, Warehouse, Logistics, Maintenance, All Others - PT</t>
  </si>
  <si>
    <t>Total Minus Owner</t>
  </si>
  <si>
    <t>Total FTE Minus Owner</t>
  </si>
  <si>
    <t>Due to low sample sizes on many of the responses above, the following tables may be helpful.</t>
  </si>
  <si>
    <t>* Excluded due to low sample size or revealing information about individual companies</t>
  </si>
  <si>
    <t>ALL</t>
  </si>
  <si>
    <t>What percentage of your total volume is:</t>
  </si>
  <si>
    <t>SALES AND MARKETING OPERATIONS</t>
  </si>
  <si>
    <t>Table 13</t>
  </si>
  <si>
    <t>Table 14</t>
  </si>
  <si>
    <t>Table 15</t>
  </si>
  <si>
    <t>Distribution</t>
  </si>
  <si>
    <t>Table 16</t>
  </si>
  <si>
    <t>Table 17</t>
  </si>
  <si>
    <t>Distributor Incentives</t>
  </si>
  <si>
    <t>Table 18</t>
  </si>
  <si>
    <t>Tours</t>
  </si>
  <si>
    <t>Table 19</t>
  </si>
  <si>
    <t>Table 20</t>
  </si>
  <si>
    <t>Brewpubs/Restaurants</t>
  </si>
  <si>
    <t>Table 21</t>
  </si>
  <si>
    <t>FINANCIAL AND MARKETING OPERATIONS</t>
  </si>
  <si>
    <t>BREWING OPERATIONS</t>
  </si>
  <si>
    <t>Revenue, COGs, and Gross Margin</t>
  </si>
  <si>
    <t>Capacity and Expansion Costs</t>
  </si>
  <si>
    <t>Raw Materials Usage</t>
  </si>
  <si>
    <t>Fermentation</t>
  </si>
  <si>
    <t>Filtration</t>
  </si>
  <si>
    <t>Packaging and Draught Filling</t>
  </si>
  <si>
    <t>Marketing</t>
  </si>
  <si>
    <t>Package and Draught Production Mix</t>
  </si>
  <si>
    <t>Table 22</t>
  </si>
  <si>
    <t>Table 23</t>
  </si>
  <si>
    <t>Table 24</t>
  </si>
  <si>
    <t>Table 25</t>
  </si>
  <si>
    <t>Table 26</t>
  </si>
  <si>
    <t>Table 27</t>
  </si>
  <si>
    <t>Table 28</t>
  </si>
  <si>
    <t>Table 29</t>
  </si>
  <si>
    <t>Table 30</t>
  </si>
  <si>
    <t>Table 31</t>
  </si>
  <si>
    <t xml:space="preserve">In-State Distributors - </t>
  </si>
  <si>
    <t xml:space="preserve">Out-of-State Distributors - </t>
  </si>
  <si>
    <t>Self/Direct</t>
  </si>
  <si>
    <t>Wholesale</t>
  </si>
  <si>
    <t>In-State (%)</t>
  </si>
  <si>
    <t>Another U.S. State (%)</t>
  </si>
  <si>
    <t>Outside the US (%)</t>
  </si>
  <si>
    <t>Weighted Mean</t>
  </si>
  <si>
    <t>Min</t>
  </si>
  <si>
    <t>Max</t>
  </si>
  <si>
    <t>n = 57</t>
  </si>
  <si>
    <t>n = 40</t>
  </si>
  <si>
    <t>n = 21</t>
  </si>
  <si>
    <t>n = 23</t>
  </si>
  <si>
    <t>2nd</t>
  </si>
  <si>
    <t>3rd</t>
  </si>
  <si>
    <t>Self</t>
  </si>
  <si>
    <t>A Miller/Coors House</t>
  </si>
  <si>
    <t>An ABI House</t>
  </si>
  <si>
    <t>Independent</t>
  </si>
  <si>
    <t>Craft Specialty</t>
  </si>
  <si>
    <t>Wine/Spirits</t>
  </si>
  <si>
    <t>Other</t>
  </si>
  <si>
    <t>NA/None</t>
  </si>
  <si>
    <t>Distributor Type</t>
  </si>
  <si>
    <t>Largest Distributor</t>
  </si>
  <si>
    <t>% of Breweries, by Volume (ALL, n = 141)</t>
  </si>
  <si>
    <t>Cash</t>
  </si>
  <si>
    <t>Trips</t>
  </si>
  <si>
    <t>Gifts</t>
  </si>
  <si>
    <t>% Yes</t>
  </si>
  <si>
    <t>Do your Offer Tours?</t>
  </si>
  <si>
    <t>0-1000</t>
  </si>
  <si>
    <t>5001-15000</t>
  </si>
  <si>
    <t>Annual visitors</t>
  </si>
  <si>
    <t>Do you Charge?</t>
  </si>
  <si>
    <t>Of breweries that offer tours</t>
  </si>
  <si>
    <t>Percentage Yes</t>
  </si>
  <si>
    <t>IF YES, How much?</t>
  </si>
  <si>
    <t>1/2 bbl or 13.2 gallon keg</t>
  </si>
  <si>
    <t>1/4 bbl keg</t>
  </si>
  <si>
    <t>1/6 bbl keg</t>
  </si>
  <si>
    <t>Other (please specify and give volume in bbl)</t>
  </si>
  <si>
    <t>1,000+</t>
  </si>
  <si>
    <t>Bulk draught beer</t>
  </si>
  <si>
    <t>Growler Sales (Bbls)</t>
  </si>
  <si>
    <t>As % of Draught Sales</t>
  </si>
  <si>
    <t>--</t>
  </si>
  <si>
    <t>Draught Sizes/Trends</t>
  </si>
  <si>
    <t>Package Sizes/Trends</t>
  </si>
  <si>
    <t>Table 32</t>
  </si>
  <si>
    <t>6 x 12 oz. bottles</t>
  </si>
  <si>
    <t>12 x 12 oz. bottles</t>
  </si>
  <si>
    <t>12 x 12 oz. variety pack</t>
  </si>
  <si>
    <t>24 x 12 oz. bottles</t>
  </si>
  <si>
    <t>24 x 12 oz. variety pack</t>
  </si>
  <si>
    <t>other 12 oz. bottle formats</t>
  </si>
  <si>
    <t>1 x 22 oz. bottles</t>
  </si>
  <si>
    <t>12 x 22 oz. bottles</t>
  </si>
  <si>
    <t>12 x 22 oz. variety pack</t>
  </si>
  <si>
    <t>other 22 oz. bottle formats</t>
  </si>
  <si>
    <t>6 x 12 oz. cans</t>
  </si>
  <si>
    <t>12 x 12 oz. cans</t>
  </si>
  <si>
    <t>24 x 12 oz. cans</t>
  </si>
  <si>
    <t>other 12 oz. can formats</t>
  </si>
  <si>
    <t>4 x 16 oz. cans</t>
  </si>
  <si>
    <t>12 x 16 oz. cans</t>
  </si>
  <si>
    <t>other 16 oz. can formats</t>
  </si>
  <si>
    <r>
      <rPr>
        <b/>
        <sz val="10"/>
        <rFont val="Microsoft Sans Serif"/>
        <family val="2"/>
      </rPr>
      <t>NOTE:</t>
    </r>
    <r>
      <rPr>
        <sz val="10"/>
        <rFont val="Microsoft Sans Serif"/>
        <family val="2"/>
      </rPr>
      <t xml:space="preserve"> Data below only includes breweries with some pacakged production. For several size categories, the median brewery does not have any packaged production and so is not included.</t>
    </r>
  </si>
  <si>
    <t>Sales at Brewery/Taproom (doesn't include distribution)</t>
  </si>
  <si>
    <t>Show the % of sales derived from (show percentage to the nearest whole number - for example, for 51.2%, enter 51)</t>
  </si>
  <si>
    <t>Food sales</t>
  </si>
  <si>
    <t>House beer sales</t>
  </si>
  <si>
    <t>Guest beer sales</t>
  </si>
  <si>
    <t>All other bar sales</t>
  </si>
  <si>
    <t>1,001-15,000</t>
  </si>
  <si>
    <t>What was your breakdown of net sales (%)?</t>
  </si>
  <si>
    <t>Food</t>
  </si>
  <si>
    <t>Beer</t>
  </si>
  <si>
    <t>Sales at Brewery/Taproom</t>
  </si>
  <si>
    <t>Blogging</t>
  </si>
  <si>
    <t>Facebook</t>
  </si>
  <si>
    <t>Twitter</t>
  </si>
  <si>
    <t>LinkedIn</t>
  </si>
  <si>
    <t>YouTube</t>
  </si>
  <si>
    <t>Picasa</t>
  </si>
  <si>
    <t>Flickr</t>
  </si>
  <si>
    <t>Vimeo</t>
  </si>
  <si>
    <t>Instagram</t>
  </si>
  <si>
    <t>Pinterest</t>
  </si>
  <si>
    <t>Other(s)</t>
  </si>
  <si>
    <t>Customer feedback</t>
  </si>
  <si>
    <t>Product Reviews</t>
  </si>
  <si>
    <t>Business Reviews</t>
  </si>
  <si>
    <t>Other(s) include: Untapped, newsletter, Yelp, Tripadvisor, Google+, Foursquare, and BeerAdvocate</t>
  </si>
  <si>
    <t>Other(s) include: Posting videos, public relations, industry analysis, conduct promotions and research</t>
  </si>
  <si>
    <t>Advertising %</t>
  </si>
  <si>
    <t>Marketing %</t>
  </si>
  <si>
    <t>Sales %</t>
  </si>
  <si>
    <t xml:space="preserve">All Others - </t>
  </si>
  <si>
    <t>% Answering</t>
  </si>
  <si>
    <t>Marketing - Social Media</t>
  </si>
  <si>
    <t>Table 33</t>
  </si>
  <si>
    <t>Total seats</t>
  </si>
  <si>
    <t>Dining area seats</t>
  </si>
  <si>
    <t>Outdoor seats</t>
  </si>
  <si>
    <t># of Months</t>
  </si>
  <si>
    <t>Lunch</t>
  </si>
  <si>
    <t>Dinner</t>
  </si>
  <si>
    <t>1001-7,500</t>
  </si>
  <si>
    <t>7,501+</t>
  </si>
  <si>
    <t>House beer</t>
  </si>
  <si>
    <t>Guest beer</t>
  </si>
  <si>
    <t>1-7,500</t>
  </si>
  <si>
    <t>Bar/ lounge seats</t>
  </si>
  <si>
    <t>Cost %</t>
  </si>
  <si>
    <t>Max House Brands</t>
  </si>
  <si>
    <t>Avg. House Brands</t>
  </si>
  <si>
    <t>Total Taps</t>
  </si>
  <si>
    <t>DRAUGHT</t>
  </si>
  <si>
    <t>PACKAGED</t>
  </si>
  <si>
    <t>Net price per bbl</t>
  </si>
  <si>
    <t>COGs per bbl</t>
  </si>
  <si>
    <t>Gross margin per bbl</t>
  </si>
  <si>
    <t>All*</t>
  </si>
  <si>
    <t>* The small number of brewpubs 1-1,000 that reported packaging necessitated eliminating the category</t>
  </si>
  <si>
    <r>
      <t xml:space="preserve">Draught Beer Sales </t>
    </r>
    <r>
      <rPr>
        <sz val="10"/>
        <rFont val="Microsoft Sans Serif"/>
        <family val="2"/>
      </rPr>
      <t>- Please break down 2014 draught beer sales (31 Gal US barrels) by keg size or other format (all companies include growler sales here):</t>
    </r>
  </si>
  <si>
    <r>
      <t xml:space="preserve">Growler Sales </t>
    </r>
    <r>
      <rPr>
        <sz val="10"/>
        <rFont val="Microsoft Sans Serif"/>
        <family val="2"/>
      </rPr>
      <t>- Please provide 2014 beer volume (in 31 gal US barrels) sold in growlers:</t>
    </r>
  </si>
  <si>
    <r>
      <rPr>
        <b/>
        <sz val="10"/>
        <rFont val="Microsoft Sans Serif"/>
        <family val="2"/>
      </rPr>
      <t>Draught Beer Sales Trend</t>
    </r>
    <r>
      <rPr>
        <sz val="10"/>
        <rFont val="Microsoft Sans Serif"/>
        <family val="2"/>
      </rPr>
      <t xml:space="preserve"> - In US barrels (1 US bbl = 31 US gallons), please show total volume of all draught beer sold by year. (Brewpubs - include bulk from tank sales here)</t>
    </r>
  </si>
  <si>
    <r>
      <rPr>
        <b/>
        <sz val="10"/>
        <rFont val="Microsoft Sans Serif"/>
        <family val="2"/>
      </rPr>
      <t xml:space="preserve">Draught Beer Sales Trend </t>
    </r>
    <r>
      <rPr>
        <sz val="10"/>
        <rFont val="Microsoft Sans Serif"/>
        <family val="2"/>
      </rPr>
      <t>- In US barrels (1 US bbl = 31 US gallons), please show total volume of all draught beer sold by year.</t>
    </r>
  </si>
  <si>
    <r>
      <rPr>
        <b/>
        <sz val="10"/>
        <rFont val="Microsoft Sans Serif"/>
        <family val="2"/>
      </rPr>
      <t xml:space="preserve">Packaged Beer Sales Trend </t>
    </r>
    <r>
      <rPr>
        <sz val="10"/>
        <rFont val="Microsoft Sans Serif"/>
        <family val="2"/>
      </rPr>
      <t>- In US barrels (1 US bbl = 31 US gallons), please show total volume of all packaged beer sold by year.</t>
    </r>
  </si>
  <si>
    <r>
      <rPr>
        <b/>
        <sz val="10"/>
        <rFont val="Microsoft Sans Serif"/>
        <family val="2"/>
      </rPr>
      <t>Packaged Beer Sales Trend -</t>
    </r>
    <r>
      <rPr>
        <sz val="10"/>
        <rFont val="Microsoft Sans Serif"/>
        <family val="2"/>
      </rPr>
      <t xml:space="preserve"> In US barrels (1 US bbl = 31 US gallons), please show total volume of all packaged beer sold by year.</t>
    </r>
  </si>
  <si>
    <t>ALL BREWERIES</t>
  </si>
  <si>
    <t>ALL*</t>
  </si>
  <si>
    <t>*All breweries that provided distribution information (i.e. had sales outside the brewery)</t>
  </si>
  <si>
    <t>Other includes: Trips to the brewery, brewery tours, gift cards, and promotional pricing</t>
  </si>
  <si>
    <r>
      <rPr>
        <b/>
        <sz val="11"/>
        <rFont val="Microsoft Sans Serif"/>
        <family val="2"/>
      </rPr>
      <t>Advertising, Marketing and Sales</t>
    </r>
    <r>
      <rPr>
        <sz val="11"/>
        <rFont val="Microsoft Sans Serif"/>
        <family val="2"/>
      </rPr>
      <t xml:space="preserve"> - Including salaries/wages/commissions, POS/collateral, discounts/post-offs, fees paid to media, travel, festival attendance fees, competition entry fees and any other expenditures you include when you consider these buget items, what % of your advertising, marketing and sales budget is spent on:</t>
    </r>
  </si>
  <si>
    <r>
      <rPr>
        <b/>
        <sz val="10"/>
        <rFont val="Microsoft Sans Serif"/>
        <family val="2"/>
      </rPr>
      <t>POS</t>
    </r>
    <r>
      <rPr>
        <sz val="10"/>
        <rFont val="Microsoft Sans Serif"/>
        <family val="2"/>
      </rPr>
      <t xml:space="preserve"> (coasters, posters, banners, neons, tap handles, mug clubs, growlers, etc.) - </t>
    </r>
  </si>
  <si>
    <r>
      <rPr>
        <b/>
        <sz val="10"/>
        <rFont val="Microsoft Sans Serif"/>
        <family val="2"/>
      </rPr>
      <t>Events</t>
    </r>
    <r>
      <rPr>
        <sz val="10"/>
        <rFont val="Microsoft Sans Serif"/>
        <family val="2"/>
      </rPr>
      <t xml:space="preserve"> (festivals, brewery branded draft trucks, competitions, beer dinners, etc.) - </t>
    </r>
  </si>
  <si>
    <r>
      <rPr>
        <b/>
        <sz val="10"/>
        <rFont val="Microsoft Sans Serif"/>
        <family val="2"/>
      </rPr>
      <t>Traditional Media</t>
    </r>
    <r>
      <rPr>
        <sz val="10"/>
        <rFont val="Microsoft Sans Serif"/>
        <family val="2"/>
      </rPr>
      <t xml:space="preserve"> (Print Media, TV and Radio advertisting, Billboards, Distributor delivery truck logos, etc.) - </t>
    </r>
  </si>
  <si>
    <r>
      <rPr>
        <b/>
        <sz val="10"/>
        <rFont val="Microsoft Sans Serif"/>
        <family val="2"/>
      </rPr>
      <t>Electronic Media</t>
    </r>
    <r>
      <rPr>
        <sz val="10"/>
        <rFont val="Microsoft Sans Serif"/>
        <family val="2"/>
      </rPr>
      <t xml:space="preserve"> (Advertising, Website development, social media/electronic networking, etc.) - </t>
    </r>
  </si>
  <si>
    <r>
      <t xml:space="preserve">To </t>
    </r>
    <r>
      <rPr>
        <b/>
        <sz val="10"/>
        <rFont val="Microsoft Sans Serif"/>
        <family val="2"/>
      </rPr>
      <t>announce/host events</t>
    </r>
    <r>
      <rPr>
        <sz val="10"/>
        <rFont val="Microsoft Sans Serif"/>
        <family val="2"/>
      </rPr>
      <t xml:space="preserve"> such as new beer releases, parties, meetups, events</t>
    </r>
  </si>
  <si>
    <r>
      <t>To</t>
    </r>
    <r>
      <rPr>
        <b/>
        <sz val="10"/>
        <rFont val="Microsoft Sans Serif"/>
        <family val="2"/>
      </rPr>
      <t xml:space="preserve"> collaborate</t>
    </r>
    <r>
      <rPr>
        <sz val="10"/>
        <rFont val="Microsoft Sans Serif"/>
        <family val="2"/>
      </rPr>
      <t xml:space="preserve"> with other brewers on local events, collaborative beers, industry action</t>
    </r>
  </si>
  <si>
    <r>
      <rPr>
        <b/>
        <sz val="10"/>
        <rFont val="Microsoft Sans Serif"/>
        <family val="2"/>
      </rPr>
      <t xml:space="preserve">All Electronic Media </t>
    </r>
    <r>
      <rPr>
        <sz val="10"/>
        <rFont val="Microsoft Sans Serif"/>
        <family val="2"/>
      </rPr>
      <t>- Please check all the reasons you use social media:</t>
    </r>
  </si>
  <si>
    <r>
      <rPr>
        <b/>
        <sz val="10"/>
        <rFont val="Microsoft Sans Serif"/>
        <family val="2"/>
      </rPr>
      <t>Seating</t>
    </r>
    <r>
      <rPr>
        <sz val="10"/>
        <rFont val="Microsoft Sans Serif"/>
        <family val="2"/>
      </rPr>
      <t xml:space="preserve"> - Please show seating capacities:</t>
    </r>
  </si>
  <si>
    <r>
      <rPr>
        <b/>
        <sz val="10"/>
        <rFont val="Microsoft Sans Serif"/>
        <family val="2"/>
      </rPr>
      <t xml:space="preserve">Outdoor Seats </t>
    </r>
    <r>
      <rPr>
        <sz val="10"/>
        <rFont val="Microsoft Sans Serif"/>
        <family val="2"/>
      </rPr>
      <t>- Please indicate the average number of months your outdoor seats are available:</t>
    </r>
  </si>
  <si>
    <r>
      <rPr>
        <b/>
        <sz val="10"/>
        <rFont val="Microsoft Sans Serif"/>
        <family val="2"/>
      </rPr>
      <t xml:space="preserve">Check Totals </t>
    </r>
    <r>
      <rPr>
        <sz val="10"/>
        <rFont val="Microsoft Sans Serif"/>
        <family val="2"/>
      </rPr>
      <t>- In $US, please show average per cover check totals for:</t>
    </r>
  </si>
  <si>
    <r>
      <t xml:space="preserve">Do you sell </t>
    </r>
    <r>
      <rPr>
        <b/>
        <sz val="10"/>
        <rFont val="Microsoft Sans Serif"/>
        <family val="2"/>
      </rPr>
      <t>guest beers</t>
    </r>
    <r>
      <rPr>
        <sz val="10"/>
        <rFont val="Microsoft Sans Serif"/>
        <family val="2"/>
      </rPr>
      <t>?</t>
    </r>
  </si>
  <si>
    <r>
      <t xml:space="preserve">What is the </t>
    </r>
    <r>
      <rPr>
        <b/>
        <sz val="10"/>
        <rFont val="Microsoft Sans Serif"/>
        <family val="2"/>
      </rPr>
      <t>average food cost %</t>
    </r>
    <r>
      <rPr>
        <sz val="10"/>
        <rFont val="Microsoft Sans Serif"/>
        <family val="2"/>
      </rPr>
      <t xml:space="preserve"> across your entire menu?</t>
    </r>
  </si>
  <si>
    <r>
      <t xml:space="preserve">What is the </t>
    </r>
    <r>
      <rPr>
        <b/>
        <sz val="10"/>
        <rFont val="Microsoft Sans Serif"/>
        <family val="2"/>
      </rPr>
      <t>average beer pour cost %</t>
    </r>
    <r>
      <rPr>
        <sz val="10"/>
        <rFont val="Microsoft Sans Serif"/>
        <family val="2"/>
      </rPr>
      <t>?</t>
    </r>
  </si>
  <si>
    <r>
      <t xml:space="preserve">In your company owned brewpubs/restaurants, how many </t>
    </r>
    <r>
      <rPr>
        <b/>
        <sz val="10"/>
        <rFont val="Microsoft Sans Serif"/>
        <family val="2"/>
      </rPr>
      <t>total taps</t>
    </r>
    <r>
      <rPr>
        <sz val="10"/>
        <rFont val="Microsoft Sans Serif"/>
        <family val="2"/>
      </rPr>
      <t xml:space="preserve"> do you have?</t>
    </r>
  </si>
  <si>
    <r>
      <t xml:space="preserve">What is the </t>
    </r>
    <r>
      <rPr>
        <b/>
        <sz val="10"/>
        <rFont val="Microsoft Sans Serif"/>
        <family val="2"/>
      </rPr>
      <t xml:space="preserve">average number of house brands </t>
    </r>
    <r>
      <rPr>
        <sz val="10"/>
        <rFont val="Microsoft Sans Serif"/>
        <family val="2"/>
      </rPr>
      <t>you have on tap at any one time?</t>
    </r>
  </si>
  <si>
    <r>
      <t>What is the</t>
    </r>
    <r>
      <rPr>
        <b/>
        <sz val="10"/>
        <rFont val="Microsoft Sans Serif"/>
        <family val="2"/>
      </rPr>
      <t xml:space="preserve"> maximum number of house brands</t>
    </r>
    <r>
      <rPr>
        <sz val="10"/>
        <rFont val="Microsoft Sans Serif"/>
        <family val="2"/>
      </rPr>
      <t xml:space="preserve"> you could potentially have on tap at any one time?</t>
    </r>
  </si>
  <si>
    <t>Mortgage/rent payments</t>
  </si>
  <si>
    <t>Sales and marketing</t>
  </si>
  <si>
    <t>Administration/overhead</t>
  </si>
  <si>
    <t>Per Bbl</t>
  </si>
  <si>
    <t>Total Assets</t>
  </si>
  <si>
    <t>Current Assets</t>
  </si>
  <si>
    <t>Long-Term Assets</t>
  </si>
  <si>
    <t>Total Liabilities</t>
  </si>
  <si>
    <t>Current Liabilities</t>
  </si>
  <si>
    <t>Long-Term Liabilities</t>
  </si>
  <si>
    <t>Accounts Receivable</t>
  </si>
  <si>
    <t>Accounts Payable</t>
  </si>
  <si>
    <t>Financials, Taxes, and Earnings</t>
  </si>
  <si>
    <t>PER BARREL</t>
  </si>
  <si>
    <t>TOTALS</t>
  </si>
  <si>
    <t>Federal + State Excise Taxes/Bbl</t>
  </si>
  <si>
    <t>EBITDA/Bbl ($'s)</t>
  </si>
  <si>
    <t>Total Assets (per bbl)</t>
  </si>
  <si>
    <t>Current Assets (per bbl)</t>
  </si>
  <si>
    <t>Long-Term Assets (per bbl)</t>
  </si>
  <si>
    <t>Total Liabilities (per bbl)</t>
  </si>
  <si>
    <t>Current Liabilities (per bbl)</t>
  </si>
  <si>
    <t>Long-Term Liabilities (per bbl)</t>
  </si>
  <si>
    <t>Accounts Receivable (per bbl)</t>
  </si>
  <si>
    <t>Accounts Payable (per bbl)</t>
  </si>
  <si>
    <t>Assets and Liabilities</t>
  </si>
  <si>
    <t>Effective Tax Rate</t>
  </si>
  <si>
    <r>
      <rPr>
        <b/>
        <sz val="10"/>
        <rFont val="Microsoft Sans Serif"/>
        <family val="2"/>
      </rPr>
      <t>Assets</t>
    </r>
    <r>
      <rPr>
        <sz val="10"/>
        <rFont val="Microsoft Sans Serif"/>
        <family val="2"/>
      </rPr>
      <t>: in $$, list 2014 figures:</t>
    </r>
  </si>
  <si>
    <r>
      <rPr>
        <b/>
        <sz val="10"/>
        <rFont val="Microsoft Sans Serif"/>
        <family val="2"/>
      </rPr>
      <t>Liabilities</t>
    </r>
    <r>
      <rPr>
        <sz val="10"/>
        <rFont val="Microsoft Sans Serif"/>
        <family val="2"/>
      </rPr>
      <t>: in $$, list 2014 figures:</t>
    </r>
  </si>
  <si>
    <r>
      <rPr>
        <b/>
        <sz val="10"/>
        <rFont val="Microsoft Sans Serif"/>
        <family val="2"/>
      </rPr>
      <t>AR / AP</t>
    </r>
    <r>
      <rPr>
        <sz val="10"/>
        <rFont val="Microsoft Sans Serif"/>
        <family val="2"/>
      </rPr>
      <t>: Please show average days aging for</t>
    </r>
  </si>
  <si>
    <r>
      <rPr>
        <b/>
        <sz val="10"/>
        <rFont val="Microsoft Sans Serif"/>
        <family val="2"/>
      </rPr>
      <t>AR / AP</t>
    </r>
    <r>
      <rPr>
        <sz val="10"/>
        <rFont val="Microsoft Sans Serif"/>
        <family val="2"/>
      </rPr>
      <t>: Please show average days aging for:</t>
    </r>
  </si>
  <si>
    <t>Capacity After Expansion</t>
  </si>
  <si>
    <t>Cost/Bbl of Expansion</t>
  </si>
  <si>
    <t>1,001-14,999</t>
  </si>
  <si>
    <t>15,000-45,000</t>
  </si>
  <si>
    <t>60,000+</t>
  </si>
  <si>
    <t>Number of Bbls Expanded</t>
  </si>
  <si>
    <t>5,001-10,000</t>
  </si>
  <si>
    <t>10th percentile</t>
  </si>
  <si>
    <t>90th percentile</t>
  </si>
  <si>
    <t>Range of Costs</t>
  </si>
  <si>
    <t>All Expansions</t>
  </si>
  <si>
    <r>
      <rPr>
        <b/>
        <sz val="11"/>
        <color theme="1"/>
        <rFont val="Calibri"/>
        <family val="2"/>
        <scheme val="minor"/>
      </rPr>
      <t>Note:</t>
    </r>
    <r>
      <rPr>
        <sz val="11"/>
        <color theme="1"/>
        <rFont val="Calibri"/>
        <family val="2"/>
        <scheme val="minor"/>
      </rPr>
      <t xml:space="preserve"> Neither final capacity nor size of exansion has a statistically significant relationship with the cost/bbl of expansion. This suggests that variables other than size of expansion (style decisions, equipment used, etc.) may be equally/more important in the cost of expansions. These additional variables were not measured. Separating brewpubs/production breweries did not change this result.</t>
    </r>
  </si>
  <si>
    <t>Brewhouse Size (Bbls)</t>
  </si>
  <si>
    <t>Mode</t>
  </si>
  <si>
    <t>25th Percentile</t>
  </si>
  <si>
    <t>75th Percentile</t>
  </si>
  <si>
    <t>501-1,000</t>
  </si>
  <si>
    <t>How do you buy and handle malt at your brewery:</t>
  </si>
  <si>
    <t>50 or 55 lb. (25 kilo) sacks</t>
  </si>
  <si>
    <t>Super sacks</t>
  </si>
  <si>
    <t>Bulk silo</t>
  </si>
  <si>
    <t>Rail Car</t>
  </si>
  <si>
    <t>Bulk from overseas</t>
  </si>
  <si>
    <t>Contract with maltster</t>
  </si>
  <si>
    <t>Contract with dealer</t>
  </si>
  <si>
    <t>Contract with grower</t>
  </si>
  <si>
    <t>Direct (spot) order from maltster</t>
  </si>
  <si>
    <t>Direct (spot) order from dealer</t>
  </si>
  <si>
    <t>Direct (spot) order from grower</t>
  </si>
  <si>
    <t>% Using</t>
  </si>
  <si>
    <t>Base Malt</t>
  </si>
  <si>
    <t>Specialty Malt</t>
  </si>
  <si>
    <t>Aroma Hops</t>
  </si>
  <si>
    <t>Alpha Hops</t>
  </si>
  <si>
    <t>Decreasing</t>
  </si>
  <si>
    <t>Level</t>
  </si>
  <si>
    <t>Increasing</t>
  </si>
  <si>
    <t>Ales</t>
  </si>
  <si>
    <t>Lagers</t>
  </si>
  <si>
    <t>Ale Yeast(s)</t>
  </si>
  <si>
    <t>Lager Yeast(s)</t>
  </si>
  <si>
    <t>Weizen Yeast(s) (Phenolic Producing)</t>
  </si>
  <si>
    <t>Belgian Yeast(s)</t>
  </si>
  <si>
    <t>Brettanomyces</t>
  </si>
  <si>
    <t>Lactobacillus</t>
  </si>
  <si>
    <t>Pediococcus</t>
  </si>
  <si>
    <t>We don't filter any of our beer</t>
  </si>
  <si>
    <t>Horiz plate</t>
  </si>
  <si>
    <t>Vert plate</t>
  </si>
  <si>
    <t>Plate and Frame</t>
  </si>
  <si>
    <t>Cartridge</t>
  </si>
  <si>
    <t>Bag</t>
  </si>
  <si>
    <t>Sterile</t>
  </si>
  <si>
    <t>DE</t>
  </si>
  <si>
    <t>Perlite</t>
  </si>
  <si>
    <t>Cellulose</t>
  </si>
  <si>
    <t>Silica</t>
  </si>
  <si>
    <t>Isinglass</t>
  </si>
  <si>
    <t>PVPP/ Polyclar</t>
  </si>
  <si>
    <t>Centrifugation</t>
  </si>
  <si>
    <r>
      <t xml:space="preserve">Total maximum annual capacity </t>
    </r>
    <r>
      <rPr>
        <sz val="10"/>
        <rFont val="Microsoft Sans Serif"/>
        <family val="2"/>
      </rPr>
      <t>of your packaging and draft lines as they are currently configured</t>
    </r>
  </si>
  <si>
    <r>
      <t>Cellar Size</t>
    </r>
    <r>
      <rPr>
        <sz val="10"/>
        <rFont val="Microsoft Sans Serif"/>
        <family val="2"/>
      </rPr>
      <t xml:space="preserve"> - What is the total capacity of all of your fermenters and ageing tanks (in 31 gal US barrels)?</t>
    </r>
  </si>
  <si>
    <r>
      <rPr>
        <sz val="10"/>
        <rFont val="Microsoft Sans Serif"/>
        <family val="2"/>
      </rPr>
      <t xml:space="preserve">In hours, what is the </t>
    </r>
    <r>
      <rPr>
        <b/>
        <sz val="10"/>
        <rFont val="Microsoft Sans Serif"/>
        <family val="2"/>
      </rPr>
      <t>average length of one brew cycle</t>
    </r>
    <r>
      <rPr>
        <sz val="10"/>
        <rFont val="Microsoft Sans Serif"/>
        <family val="2"/>
      </rPr>
      <t xml:space="preserve"> in your brewhouse(s)?</t>
    </r>
  </si>
  <si>
    <r>
      <t xml:space="preserve">Do you operate more than one brewing shift </t>
    </r>
    <r>
      <rPr>
        <sz val="10"/>
        <rFont val="Microsoft Sans Serif"/>
        <family val="2"/>
      </rPr>
      <t>(% yes)</t>
    </r>
  </si>
  <si>
    <r>
      <t xml:space="preserve">Do you operate more than one packaging shift </t>
    </r>
    <r>
      <rPr>
        <sz val="10"/>
        <rFont val="Microsoft Sans Serif"/>
        <family val="2"/>
      </rPr>
      <t>(% yes)</t>
    </r>
  </si>
  <si>
    <t>Brewery Operations</t>
  </si>
  <si>
    <r>
      <rPr>
        <b/>
        <sz val="10"/>
        <rFont val="Microsoft Sans Serif"/>
        <family val="2"/>
      </rPr>
      <t>Raw Ingredient Cost Recent Trends</t>
    </r>
    <r>
      <rPr>
        <sz val="10"/>
        <rFont val="Microsoft Sans Serif"/>
        <family val="2"/>
      </rPr>
      <t xml:space="preserve"> - Considering the last two years for your company, please indicate if the listed cost factors have become more expensive, have stayed about the same, or have become less expensive.</t>
    </r>
  </si>
  <si>
    <r>
      <rPr>
        <b/>
        <sz val="10"/>
        <rFont val="Microsoft Sans Serif"/>
        <family val="2"/>
      </rPr>
      <t xml:space="preserve">Raw Ingredient Cost Trend Projection </t>
    </r>
    <r>
      <rPr>
        <sz val="10"/>
        <rFont val="Microsoft Sans Serif"/>
        <family val="2"/>
      </rPr>
      <t>- Considering the next two years for your company, based on contracts you have in place, conversations with suppliers, your budget, or any other factor, please indicate if you think the listed cost factors will become more expensive, will stay about the same, or will become less expensive.</t>
    </r>
  </si>
  <si>
    <r>
      <t xml:space="preserve">In days, what is the average </t>
    </r>
    <r>
      <rPr>
        <b/>
        <sz val="10"/>
        <rFont val="Microsoft Sans Serif"/>
        <family val="2"/>
      </rPr>
      <t>primary fermentation time</t>
    </r>
    <r>
      <rPr>
        <sz val="10"/>
        <rFont val="Microsoft Sans Serif"/>
        <family val="2"/>
      </rPr>
      <t xml:space="preserve"> for your beers, given your current brand mix and tankage configuration? </t>
    </r>
  </si>
  <si>
    <r>
      <t xml:space="preserve">In days, what is the average </t>
    </r>
    <r>
      <rPr>
        <b/>
        <sz val="10"/>
        <rFont val="Microsoft Sans Serif"/>
        <family val="2"/>
      </rPr>
      <t>secondary fermentation/ conditioning/aging time</t>
    </r>
    <r>
      <rPr>
        <sz val="10"/>
        <rFont val="Microsoft Sans Serif"/>
        <family val="2"/>
      </rPr>
      <t xml:space="preserve"> for your beers, given your current brand mix and tankage configuration? </t>
    </r>
  </si>
  <si>
    <r>
      <rPr>
        <b/>
        <sz val="10"/>
        <rFont val="Microsoft Sans Serif"/>
        <family val="2"/>
      </rPr>
      <t xml:space="preserve">Filtration </t>
    </r>
    <r>
      <rPr>
        <sz val="10"/>
        <rFont val="Microsoft Sans Serif"/>
        <family val="2"/>
      </rPr>
      <t>- please check all methods that apply to your operation</t>
    </r>
  </si>
  <si>
    <r>
      <t xml:space="preserve">Do you </t>
    </r>
    <r>
      <rPr>
        <b/>
        <sz val="10"/>
        <rFont val="Microsoft Sans Serif"/>
        <family val="2"/>
      </rPr>
      <t>filter your flagship brand</t>
    </r>
    <r>
      <rPr>
        <sz val="10"/>
        <rFont val="Microsoft Sans Serif"/>
        <family val="2"/>
      </rPr>
      <t>?</t>
    </r>
  </si>
  <si>
    <r>
      <t>Do you</t>
    </r>
    <r>
      <rPr>
        <b/>
        <sz val="10"/>
        <rFont val="Microsoft Sans Serif"/>
        <family val="2"/>
      </rPr>
      <t xml:space="preserve"> pasteurize</t>
    </r>
    <r>
      <rPr>
        <sz val="10"/>
        <rFont val="Microsoft Sans Serif"/>
        <family val="2"/>
      </rPr>
      <t xml:space="preserve"> any of your beer?</t>
    </r>
  </si>
  <si>
    <r>
      <t xml:space="preserve">Do you produce any </t>
    </r>
    <r>
      <rPr>
        <b/>
        <sz val="10"/>
        <rFont val="Microsoft Sans Serif"/>
        <family val="2"/>
      </rPr>
      <t>cask conditioned</t>
    </r>
    <r>
      <rPr>
        <sz val="10"/>
        <rFont val="Microsoft Sans Serif"/>
        <family val="2"/>
      </rPr>
      <t xml:space="preserve"> beer?</t>
    </r>
  </si>
  <si>
    <r>
      <t>Do you produce any</t>
    </r>
    <r>
      <rPr>
        <b/>
        <sz val="10"/>
        <rFont val="Microsoft Sans Serif"/>
        <family val="2"/>
      </rPr>
      <t xml:space="preserve"> bottle/can conditioned beer</t>
    </r>
    <r>
      <rPr>
        <sz val="10"/>
        <rFont val="Microsoft Sans Serif"/>
        <family val="2"/>
      </rPr>
      <t>?</t>
    </r>
  </si>
  <si>
    <r>
      <t xml:space="preserve">If yes, what % of your packaged production is </t>
    </r>
    <r>
      <rPr>
        <b/>
        <sz val="10"/>
        <rFont val="Microsoft Sans Serif"/>
        <family val="2"/>
      </rPr>
      <t>packaged conditioned beer</t>
    </r>
    <r>
      <rPr>
        <sz val="10"/>
        <rFont val="Microsoft Sans Serif"/>
        <family val="2"/>
      </rPr>
      <t>?</t>
    </r>
  </si>
  <si>
    <r>
      <t xml:space="preserve">Do you use </t>
    </r>
    <r>
      <rPr>
        <b/>
        <sz val="10"/>
        <rFont val="Microsoft Sans Serif"/>
        <family val="2"/>
      </rPr>
      <t>wood</t>
    </r>
    <r>
      <rPr>
        <sz val="10"/>
        <rFont val="Microsoft Sans Serif"/>
        <family val="2"/>
      </rPr>
      <t xml:space="preserve"> casks, vats, spirals, chips, shavings, or any other form of wood?</t>
    </r>
  </si>
  <si>
    <t>Other includes: gelatin, biofine, silicic acid, lenticular, kettle finings, fining (non-isinglass), and candle filter</t>
  </si>
  <si>
    <r>
      <t>Please list any</t>
    </r>
    <r>
      <rPr>
        <b/>
        <sz val="10"/>
        <rFont val="Microsoft Sans Serif"/>
        <family val="2"/>
      </rPr>
      <t xml:space="preserve"> yeast, flora and fauna</t>
    </r>
    <r>
      <rPr>
        <sz val="10"/>
        <rFont val="Microsoft Sans Serif"/>
        <family val="2"/>
      </rPr>
      <t xml:space="preserve"> you use to produce your beer (check all that apply):</t>
    </r>
  </si>
  <si>
    <t>All Sales*</t>
  </si>
  <si>
    <t>*Note: Given that this question was included between other questions about tasting rooms/restaurants, it is possible that it contains a bias toward non-beer amongst production breweries</t>
  </si>
  <si>
    <r>
      <t xml:space="preserve">Please number your </t>
    </r>
    <r>
      <rPr>
        <b/>
        <sz val="10"/>
        <rFont val="Microsoft Sans Serif"/>
        <family val="2"/>
      </rPr>
      <t>total brewery production employees</t>
    </r>
    <r>
      <rPr>
        <sz val="10"/>
        <rFont val="Microsoft Sans Serif"/>
        <family val="2"/>
      </rPr>
      <t xml:space="preserve"> at all production facilities (Enter 0 if none in that category):</t>
    </r>
  </si>
  <si>
    <r>
      <t xml:space="preserve">Please number your </t>
    </r>
    <r>
      <rPr>
        <b/>
        <sz val="10"/>
        <rFont val="Microsoft Sans Serif"/>
        <family val="2"/>
      </rPr>
      <t>non-production, sales and marketing employees</t>
    </r>
    <r>
      <rPr>
        <sz val="10"/>
        <rFont val="Microsoft Sans Serif"/>
        <family val="2"/>
      </rPr>
      <t>, totaling across all locations (Enter 0 if none in that category):</t>
    </r>
  </si>
  <si>
    <r>
      <t>Earnings Before Interest, Taxes, Depreciation and Amortization (</t>
    </r>
    <r>
      <rPr>
        <b/>
        <sz val="10"/>
        <rFont val="Microsoft Sans Serif"/>
        <family val="2"/>
      </rPr>
      <t>EBITDA</t>
    </r>
    <r>
      <rPr>
        <sz val="10"/>
        <rFont val="Microsoft Sans Serif"/>
        <family val="2"/>
      </rPr>
      <t>) $'s/Bbl</t>
    </r>
  </si>
  <si>
    <r>
      <t xml:space="preserve">What was your </t>
    </r>
    <r>
      <rPr>
        <b/>
        <sz val="10"/>
        <rFont val="Microsoft Sans Serif"/>
        <family val="2"/>
      </rPr>
      <t>effective income tax rate</t>
    </r>
    <r>
      <rPr>
        <sz val="10"/>
        <rFont val="Microsoft Sans Serif"/>
        <family val="2"/>
      </rPr>
      <t xml:space="preserve"> for 2014?</t>
    </r>
  </si>
  <si>
    <r>
      <t xml:space="preserve">What were your </t>
    </r>
    <r>
      <rPr>
        <b/>
        <sz val="10"/>
        <rFont val="Microsoft Sans Serif"/>
        <family val="2"/>
      </rPr>
      <t>excise taxes</t>
    </r>
    <r>
      <rPr>
        <sz val="10"/>
        <rFont val="Microsoft Sans Serif"/>
        <family val="2"/>
      </rPr>
      <t xml:space="preserve"> (in $$)?</t>
    </r>
  </si>
  <si>
    <r>
      <t xml:space="preserve">What were your total </t>
    </r>
    <r>
      <rPr>
        <b/>
        <sz val="10"/>
        <rFont val="Microsoft Sans Serif"/>
        <family val="2"/>
      </rPr>
      <t>charitable contributions</t>
    </r>
    <r>
      <rPr>
        <sz val="10"/>
        <rFont val="Microsoft Sans Serif"/>
        <family val="2"/>
      </rPr>
      <t xml:space="preserve"> in 2014 in $$?</t>
    </r>
  </si>
  <si>
    <t>Industry Average: The following statistic goes beyond the BA Benchmarking Survey and incorporates other information from scan and market data to estimate a total industry average of the craft sector.</t>
  </si>
  <si>
    <t>Total Craft Industry</t>
  </si>
  <si>
    <t>Percentage</t>
  </si>
  <si>
    <t>Barrels</t>
  </si>
  <si>
    <t>QC Lab</t>
  </si>
  <si>
    <t>Sensory Panel</t>
  </si>
  <si>
    <t>Brewing Staff</t>
  </si>
  <si>
    <t>Cellar Staff</t>
  </si>
  <si>
    <t>Packaging Staff</t>
  </si>
  <si>
    <t>Packaged on date</t>
  </si>
  <si>
    <t>Other includes: Batch code and/or #. Shipped date, fill date (Julian), hand written ID, hand stamp, inkjet on can, keg collar, label hot stamp, laser code bottle dates</t>
  </si>
  <si>
    <t>Avg. "no go" positions</t>
  </si>
  <si>
    <t>If yes, how often (on average)</t>
  </si>
  <si>
    <t>Labs</t>
  </si>
  <si>
    <r>
      <t xml:space="preserve">Do you use an </t>
    </r>
    <r>
      <rPr>
        <b/>
        <sz val="10"/>
        <rFont val="Microsoft Sans Serif"/>
        <family val="2"/>
      </rPr>
      <t>in-house lab</t>
    </r>
    <r>
      <rPr>
        <sz val="10"/>
        <rFont val="Microsoft Sans Serif"/>
        <family val="2"/>
      </rPr>
      <t>: % Yes</t>
    </r>
  </si>
  <si>
    <r>
      <t xml:space="preserve">Do you use an </t>
    </r>
    <r>
      <rPr>
        <b/>
        <sz val="10"/>
        <rFont val="Microsoft Sans Serif"/>
        <family val="2"/>
      </rPr>
      <t>outside lab service</t>
    </r>
    <r>
      <rPr>
        <sz val="10"/>
        <rFont val="Microsoft Sans Serif"/>
        <family val="2"/>
      </rPr>
      <t>: % Yes</t>
    </r>
  </si>
  <si>
    <r>
      <t>Do you use an</t>
    </r>
    <r>
      <rPr>
        <b/>
        <sz val="10"/>
        <rFont val="Microsoft Sans Serif"/>
        <family val="2"/>
      </rPr>
      <t xml:space="preserve"> in-house sensory panel</t>
    </r>
    <r>
      <rPr>
        <sz val="10"/>
        <rFont val="Microsoft Sans Serif"/>
        <family val="2"/>
      </rPr>
      <t>: % Yes</t>
    </r>
  </si>
  <si>
    <r>
      <t xml:space="preserve">Do you use an </t>
    </r>
    <r>
      <rPr>
        <b/>
        <sz val="10"/>
        <rFont val="Microsoft Sans Serif"/>
        <family val="2"/>
      </rPr>
      <t>outside sensory service</t>
    </r>
    <r>
      <rPr>
        <sz val="10"/>
        <rFont val="Microsoft Sans Serif"/>
        <family val="2"/>
      </rPr>
      <t>: % Yes</t>
    </r>
  </si>
  <si>
    <r>
      <t xml:space="preserve">Departments that have the authority to make a </t>
    </r>
    <r>
      <rPr>
        <b/>
        <sz val="10"/>
        <rFont val="Microsoft Sans Serif"/>
        <family val="2"/>
      </rPr>
      <t xml:space="preserve">"go/no go" decision </t>
    </r>
    <r>
      <rPr>
        <sz val="10"/>
        <rFont val="Microsoft Sans Serif"/>
        <family val="2"/>
      </rPr>
      <t>on a batch of beer:</t>
    </r>
  </si>
  <si>
    <t>Bottled Beer</t>
  </si>
  <si>
    <t>Canned Beer</t>
  </si>
  <si>
    <t>Kegged Beer</t>
  </si>
  <si>
    <t>Label notch - Draught Beer</t>
  </si>
  <si>
    <t>Label notch - Packaged Beer</t>
  </si>
  <si>
    <r>
      <rPr>
        <b/>
        <sz val="10"/>
        <rFont val="Microsoft Sans Serif"/>
        <family val="2"/>
      </rPr>
      <t>Date Coding</t>
    </r>
    <r>
      <rPr>
        <sz val="10"/>
        <rFont val="Microsoft Sans Serif"/>
        <family val="2"/>
      </rPr>
      <t xml:space="preserve"> - please list any date code strategies you use for your packaged &amp; draft beer</t>
    </r>
  </si>
  <si>
    <r>
      <rPr>
        <b/>
        <sz val="10"/>
        <rFont val="Microsoft Sans Serif"/>
        <family val="2"/>
      </rPr>
      <t>Shelf Life</t>
    </r>
    <r>
      <rPr>
        <sz val="10"/>
        <rFont val="Microsoft Sans Serif"/>
        <family val="2"/>
      </rPr>
      <t xml:space="preserve"> - In , what is the average shelf life specification for your:</t>
    </r>
  </si>
  <si>
    <r>
      <t>Best by date</t>
    </r>
    <r>
      <rPr>
        <sz val="10"/>
        <rFont val="Microsoft Sans Serif"/>
        <family val="2"/>
      </rPr>
      <t xml:space="preserve"> - Draught Beer</t>
    </r>
  </si>
  <si>
    <r>
      <t xml:space="preserve">Inkjet </t>
    </r>
    <r>
      <rPr>
        <sz val="10"/>
        <rFont val="Microsoft Sans Serif"/>
        <family val="2"/>
      </rPr>
      <t>on labels, bottles, cases, caps or bungs - Packaged Beer</t>
    </r>
  </si>
  <si>
    <r>
      <rPr>
        <b/>
        <sz val="10"/>
        <rFont val="Microsoft Sans Serif"/>
        <family val="2"/>
      </rPr>
      <t>Inkjet</t>
    </r>
    <r>
      <rPr>
        <sz val="10"/>
        <rFont val="Microsoft Sans Serif"/>
        <family val="2"/>
      </rPr>
      <t xml:space="preserve"> on labels, bottles, cases, caps or bungs - Draught Beer</t>
    </r>
  </si>
  <si>
    <r>
      <t>Other</t>
    </r>
    <r>
      <rPr>
        <sz val="10"/>
        <rFont val="Microsoft Sans Serif"/>
        <family val="2"/>
      </rPr>
      <t xml:space="preserve"> - Packaged Beer</t>
    </r>
  </si>
  <si>
    <r>
      <t>Other</t>
    </r>
    <r>
      <rPr>
        <sz val="10"/>
        <rFont val="Microsoft Sans Serif"/>
        <family val="2"/>
      </rPr>
      <t xml:space="preserve"> - Draught Beer</t>
    </r>
  </si>
  <si>
    <r>
      <t>Best by date</t>
    </r>
    <r>
      <rPr>
        <sz val="10"/>
        <rFont val="Microsoft Sans Serif"/>
        <family val="2"/>
      </rPr>
      <t xml:space="preserve"> - Packaged</t>
    </r>
  </si>
  <si>
    <r>
      <t>Kegged on date</t>
    </r>
    <r>
      <rPr>
        <sz val="10"/>
        <rFont val="Microsoft Sans Serif"/>
        <family val="2"/>
      </rPr>
      <t xml:space="preserve"> - Draught Beer</t>
    </r>
  </si>
  <si>
    <r>
      <t>None</t>
    </r>
    <r>
      <rPr>
        <sz val="10"/>
        <rFont val="Microsoft Sans Serif"/>
        <family val="2"/>
      </rPr>
      <t xml:space="preserve"> - Draught Beer</t>
    </r>
  </si>
  <si>
    <r>
      <t>None</t>
    </r>
    <r>
      <rPr>
        <sz val="10"/>
        <rFont val="Microsoft Sans Serif"/>
        <family val="2"/>
      </rPr>
      <t xml:space="preserve"> - Packaged Beer</t>
    </r>
  </si>
  <si>
    <t>Other*</t>
  </si>
  <si>
    <t>*Other includes: Brewery Manager, Brewmaster, CEO, Director of Operations, General Manager, Head Brewer, Management, Owner, President, Tasting Room Staff</t>
  </si>
  <si>
    <t>Bulk Glass</t>
  </si>
  <si>
    <t>Cased Glass</t>
  </si>
  <si>
    <t>Proprietary bottle</t>
  </si>
  <si>
    <t>Pre-embossed bottle</t>
  </si>
  <si>
    <t>Other (please specify)</t>
  </si>
  <si>
    <t>Twist rinsing</t>
  </si>
  <si>
    <t>rotary rinsing</t>
  </si>
  <si>
    <t>oxine</t>
  </si>
  <si>
    <t>single prevac</t>
  </si>
  <si>
    <t>double prevac</t>
  </si>
  <si>
    <t>short tube filling</t>
  </si>
  <si>
    <t>long tube filling</t>
  </si>
  <si>
    <t>damaged bottle sensor</t>
  </si>
  <si>
    <t>fill level sensor</t>
  </si>
  <si>
    <t>fill pressure sensor</t>
  </si>
  <si>
    <t>neck labeling</t>
  </si>
  <si>
    <t>pre glued labels</t>
  </si>
  <si>
    <t>front labeling</t>
  </si>
  <si>
    <t>back labeling</t>
  </si>
  <si>
    <t>label inspection</t>
  </si>
  <si>
    <t>full case sensor</t>
  </si>
  <si>
    <t>1000-5000</t>
  </si>
  <si>
    <t>5000-15000</t>
  </si>
  <si>
    <t>Boxes</t>
  </si>
  <si>
    <t>Caps</t>
  </si>
  <si>
    <t>Lids</t>
  </si>
  <si>
    <t>Labels</t>
  </si>
  <si>
    <t>Glue</t>
  </si>
  <si>
    <t>Kegs</t>
  </si>
  <si>
    <t>Keg labels</t>
  </si>
  <si>
    <t>Keg tap covers</t>
  </si>
  <si>
    <t>Labor</t>
  </si>
  <si>
    <t>Less</t>
  </si>
  <si>
    <t>About the same</t>
  </si>
  <si>
    <t>More</t>
  </si>
  <si>
    <r>
      <rPr>
        <b/>
        <sz val="10"/>
        <rFont val="Microsoft Sans Serif"/>
        <family val="2"/>
      </rPr>
      <t>Bottling line</t>
    </r>
    <r>
      <rPr>
        <sz val="10"/>
        <rFont val="Microsoft Sans Serif"/>
        <family val="2"/>
      </rPr>
      <t xml:space="preserve"> - please check all that apply to your bottling line(s):</t>
    </r>
  </si>
  <si>
    <r>
      <rPr>
        <b/>
        <sz val="10"/>
        <rFont val="Microsoft Sans Serif"/>
        <family val="2"/>
      </rPr>
      <t>Glass</t>
    </r>
    <r>
      <rPr>
        <sz val="10"/>
        <rFont val="Microsoft Sans Serif"/>
        <family val="2"/>
      </rPr>
      <t xml:space="preserve"> - if you bottle, please check all that apply to how you buy your glass (not including growlers):</t>
    </r>
  </si>
  <si>
    <r>
      <rPr>
        <b/>
        <sz val="10"/>
        <rFont val="Microsoft Sans Serif"/>
        <family val="2"/>
      </rPr>
      <t xml:space="preserve">SKU's </t>
    </r>
    <r>
      <rPr>
        <sz val="10"/>
        <rFont val="Microsoft Sans Serif"/>
        <family val="2"/>
      </rPr>
      <t>- Counting all packaged beer and draft beer products, how many total SKU's do you produce?</t>
    </r>
  </si>
  <si>
    <t>nitrogen prevac</t>
  </si>
  <si>
    <r>
      <rPr>
        <b/>
        <sz val="10"/>
        <rFont val="Microsoft Sans Serif"/>
        <family val="2"/>
      </rPr>
      <t>Packaging &amp; Draught Cost Factors</t>
    </r>
    <r>
      <rPr>
        <sz val="10"/>
        <rFont val="Microsoft Sans Serif"/>
        <family val="2"/>
      </rPr>
      <t xml:space="preserve"> - Considering the last two years for your company, please indicate if the listed cost factors have become less expensive, have stayed about the same, or have become more expensive.</t>
    </r>
  </si>
  <si>
    <r>
      <rPr>
        <b/>
        <sz val="10"/>
        <rFont val="Microsoft Sans Serif"/>
        <family val="2"/>
      </rPr>
      <t>Social media &amp; Media sharing</t>
    </r>
    <r>
      <rPr>
        <sz val="10"/>
        <rFont val="Microsoft Sans Serif"/>
        <family val="2"/>
      </rPr>
      <t xml:space="preserve"> - Please check the social media and media sharing channels that are most important to your company's marketing:</t>
    </r>
  </si>
  <si>
    <r>
      <rPr>
        <b/>
        <sz val="10"/>
        <rFont val="Microsoft Sans Serif"/>
        <family val="2"/>
      </rPr>
      <t xml:space="preserve">Social media &amp; Media sharing </t>
    </r>
    <r>
      <rPr>
        <sz val="10"/>
        <rFont val="Microsoft Sans Serif"/>
        <family val="2"/>
      </rPr>
      <t>- Please check the social media and media sharing channels that are most important to your company's marketing:</t>
    </r>
  </si>
  <si>
    <t>Other includes: by hand, manual 4 at time</t>
  </si>
  <si>
    <t>Other includes: by hand, manual 4-head sparkling, pressure labels, inline rinser, grip rinser for bottles</t>
  </si>
  <si>
    <t>Other includes: mobile</t>
  </si>
  <si>
    <t>Packagers/ Keggers/ Canners - Full-Time</t>
  </si>
  <si>
    <t>Packagers/ Keggers/ Canners - Part-Time</t>
  </si>
  <si>
    <r>
      <t xml:space="preserve">How many </t>
    </r>
    <r>
      <rPr>
        <b/>
        <sz val="10"/>
        <rFont val="Microsoft Sans Serif"/>
        <family val="2"/>
      </rPr>
      <t>distributors do you do business with</t>
    </r>
    <r>
      <rPr>
        <sz val="10"/>
        <rFont val="Microsoft Sans Serif"/>
        <family val="2"/>
      </rPr>
      <t xml:space="preserve"> (excluding self)?</t>
    </r>
  </si>
  <si>
    <r>
      <t xml:space="preserve">Based on volume in barrels (not $ sales), </t>
    </r>
    <r>
      <rPr>
        <b/>
        <sz val="10"/>
        <rFont val="Microsoft Sans Serif"/>
        <family val="2"/>
      </rPr>
      <t>what percent of the beer you distribute is</t>
    </r>
    <r>
      <rPr>
        <sz val="10"/>
        <rFont val="Microsoft Sans Serif"/>
        <family val="2"/>
      </rPr>
      <t>:</t>
    </r>
  </si>
  <si>
    <r>
      <t xml:space="preserve">What </t>
    </r>
    <r>
      <rPr>
        <b/>
        <sz val="10"/>
        <rFont val="Microsoft Sans Serif"/>
        <family val="2"/>
      </rPr>
      <t>percent of your $ sales occur in</t>
    </r>
    <r>
      <rPr>
        <sz val="10"/>
        <rFont val="Microsoft Sans Serif"/>
        <family val="2"/>
      </rPr>
      <t xml:space="preserve"> (these should add to 100):</t>
    </r>
  </si>
  <si>
    <r>
      <t xml:space="preserve">I characterize my </t>
    </r>
    <r>
      <rPr>
        <b/>
        <sz val="10"/>
        <rFont val="Microsoft Sans Serif"/>
        <family val="2"/>
      </rPr>
      <t>top three distributors</t>
    </r>
    <r>
      <rPr>
        <sz val="10"/>
        <rFont val="Microsoft Sans Serif"/>
        <family val="2"/>
      </rPr>
      <t xml:space="preserve"> as follows:</t>
    </r>
  </si>
  <si>
    <r>
      <t xml:space="preserve">Do you offer </t>
    </r>
    <r>
      <rPr>
        <b/>
        <sz val="10"/>
        <rFont val="Microsoft Sans Serif"/>
        <family val="2"/>
      </rPr>
      <t>distributor incentives</t>
    </r>
    <r>
      <rPr>
        <sz val="10"/>
        <rFont val="Microsoft Sans Serif"/>
        <family val="2"/>
      </rPr>
      <t xml:space="preserve"> in the form of (Percentage Offering):</t>
    </r>
  </si>
  <si>
    <r>
      <t xml:space="preserve">Do you use </t>
    </r>
    <r>
      <rPr>
        <b/>
        <sz val="10"/>
        <rFont val="Microsoft Sans Serif"/>
        <family val="2"/>
      </rPr>
      <t>post-offs or discounting</t>
    </r>
    <r>
      <rPr>
        <sz val="10"/>
        <rFont val="Microsoft Sans Serif"/>
        <family val="2"/>
      </rPr>
      <t>? (N/A not included in percentages)</t>
    </r>
  </si>
  <si>
    <r>
      <t xml:space="preserve">What </t>
    </r>
    <r>
      <rPr>
        <b/>
        <sz val="11"/>
        <rFont val="Microsoft Sans Serif"/>
        <family val="2"/>
      </rPr>
      <t>% of your total advertising, marketing and sales budget</t>
    </r>
    <r>
      <rPr>
        <sz val="11"/>
        <rFont val="Microsoft Sans Serif"/>
        <family val="2"/>
      </rPr>
      <t xml:space="preserve"> is spent on (if your company lumps these together differently than shown here, don't worry, just provide your best estimate):
</t>
    </r>
  </si>
  <si>
    <r>
      <t xml:space="preserve">What </t>
    </r>
    <r>
      <rPr>
        <b/>
        <sz val="11"/>
        <rFont val="Microsoft Sans Serif"/>
        <family val="2"/>
      </rPr>
      <t xml:space="preserve">% of your total advertising, marketing and sales budget </t>
    </r>
    <r>
      <rPr>
        <sz val="11"/>
        <rFont val="Microsoft Sans Serif"/>
        <family val="2"/>
      </rPr>
      <t>is spent on (if your company lumps these together differently than shown here, don't worry, just provide your best estimate):</t>
    </r>
  </si>
  <si>
    <r>
      <t>Please provide each of the following as a</t>
    </r>
    <r>
      <rPr>
        <b/>
        <sz val="10"/>
        <rFont val="Microsoft Sans Serif"/>
        <family val="2"/>
      </rPr>
      <t xml:space="preserve"> % of net sales</t>
    </r>
    <r>
      <rPr>
        <sz val="10"/>
        <rFont val="Microsoft Sans Serif"/>
        <family val="2"/>
      </rPr>
      <t>.</t>
    </r>
  </si>
  <si>
    <r>
      <rPr>
        <b/>
        <sz val="10"/>
        <rFont val="Microsoft Sans Serif"/>
        <family val="2"/>
      </rPr>
      <t xml:space="preserve">Equity: </t>
    </r>
    <r>
      <rPr>
        <sz val="10"/>
        <rFont val="Microsoft Sans Serif"/>
        <family val="2"/>
      </rPr>
      <t>in $$, show Total Equity at year's end 2014:</t>
    </r>
  </si>
  <si>
    <r>
      <rPr>
        <b/>
        <sz val="10"/>
        <rFont val="Microsoft Sans Serif"/>
        <family val="2"/>
      </rPr>
      <t>Equity:</t>
    </r>
    <r>
      <rPr>
        <sz val="10"/>
        <rFont val="Microsoft Sans Serif"/>
        <family val="2"/>
      </rPr>
      <t xml:space="preserve"> in $$, show Total Equity at year's end 2014:</t>
    </r>
  </si>
  <si>
    <r>
      <rPr>
        <b/>
        <sz val="10"/>
        <rFont val="Microsoft Sans Serif"/>
        <family val="2"/>
      </rPr>
      <t>Debt:</t>
    </r>
    <r>
      <rPr>
        <sz val="10"/>
        <rFont val="Microsoft Sans Serif"/>
        <family val="2"/>
      </rPr>
      <t xml:space="preserve"> in $$, show Total Debt Balance at year's end 2014:</t>
    </r>
  </si>
  <si>
    <r>
      <rPr>
        <b/>
        <sz val="10"/>
        <rFont val="Microsoft Sans Serif"/>
        <family val="2"/>
      </rPr>
      <t>Debt</t>
    </r>
    <r>
      <rPr>
        <sz val="10"/>
        <rFont val="Microsoft Sans Serif"/>
        <family val="2"/>
      </rPr>
      <t>: in $$, show Total Debt Balance at year's end 2014:</t>
    </r>
  </si>
  <si>
    <r>
      <rPr>
        <b/>
        <sz val="10"/>
        <rFont val="Microsoft Sans Serif"/>
        <family val="2"/>
      </rPr>
      <t>Equity</t>
    </r>
    <r>
      <rPr>
        <sz val="10"/>
        <rFont val="Microsoft Sans Serif"/>
        <family val="2"/>
      </rPr>
      <t>: in $$, show Total Equity at year's end 2014 (per bbl)</t>
    </r>
  </si>
  <si>
    <r>
      <rPr>
        <b/>
        <sz val="10"/>
        <rFont val="Microsoft Sans Serif"/>
        <family val="2"/>
      </rPr>
      <t>Debt</t>
    </r>
    <r>
      <rPr>
        <sz val="10"/>
        <rFont val="Microsoft Sans Serif"/>
        <family val="2"/>
      </rPr>
      <t>: in $$, show Total Debt Balance at year's end 2014 (per bbl)</t>
    </r>
  </si>
  <si>
    <r>
      <t xml:space="preserve">Part-Time Brewery Employee Bonuses: </t>
    </r>
    <r>
      <rPr>
        <sz val="10"/>
        <rFont val="Microsoft Sans Serif"/>
        <family val="2"/>
      </rPr>
      <t>For the purposes of this survey, part-time employees are defined as working &lt;30 hours per week. What was the 2014 annual average total bonus, stock options, profit sharing, tips, etc. of your part-time:</t>
    </r>
  </si>
  <si>
    <t>s</t>
  </si>
  <si>
    <t>Quality Assurance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</si>
</sst>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 numFmtId="168" formatCode="#,##0.0"/>
    <numFmt numFmtId="169" formatCode="[$-409]dd\-mmm\-yy;@"/>
    <numFmt numFmtId="170" formatCode="[$-409]mmmm\-yy;@"/>
  </numFmts>
  <fonts count="43" x14ac:knownFonts="1">
    <font>
      <sz val="10"/>
      <name val="Microsoft Sans Serif"/>
    </font>
    <font>
      <sz val="11"/>
      <color theme="1"/>
      <name val="Calibri"/>
      <family val="2"/>
      <scheme val="minor"/>
    </font>
    <font>
      <sz val="11"/>
      <color theme="1"/>
      <name val="Calibri"/>
      <family val="2"/>
      <scheme val="minor"/>
    </font>
    <font>
      <sz val="10"/>
      <name val="Microsoft Sans Serif"/>
      <family val="2"/>
    </font>
    <font>
      <sz val="11"/>
      <color theme="1"/>
      <name val="Calibri"/>
      <family val="2"/>
      <scheme val="minor"/>
    </font>
    <font>
      <b/>
      <sz val="10"/>
      <name val="Microsoft Sans Serif"/>
      <family val="2"/>
    </font>
    <font>
      <sz val="10"/>
      <name val="Arial"/>
      <family val="2"/>
    </font>
    <font>
      <sz val="10"/>
      <color theme="1"/>
      <name val="Book Antiqua"/>
      <family val="2"/>
    </font>
    <font>
      <u/>
      <sz val="10"/>
      <color theme="10"/>
      <name val="Microsoft Sans Serif"/>
      <family val="2"/>
    </font>
    <font>
      <b/>
      <u/>
      <sz val="10"/>
      <name val="Microsoft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Microsoft Sans Serif"/>
      <family val="2"/>
    </font>
    <font>
      <sz val="18"/>
      <name val="Microsoft Sans Serif"/>
      <family val="2"/>
    </font>
    <font>
      <i/>
      <sz val="11"/>
      <color theme="1"/>
      <name val="Calibri"/>
      <family val="2"/>
      <scheme val="minor"/>
    </font>
    <font>
      <u/>
      <sz val="11"/>
      <color theme="10"/>
      <name val="Calibri"/>
      <family val="2"/>
      <scheme val="minor"/>
    </font>
    <font>
      <u/>
      <sz val="10"/>
      <name val="Microsoft Sans Serif"/>
      <family val="2"/>
    </font>
    <font>
      <sz val="18"/>
      <color theme="1"/>
      <name val="Calibri"/>
      <family val="2"/>
      <scheme val="minor"/>
    </font>
    <font>
      <sz val="18"/>
      <name val="Calibri"/>
      <family val="2"/>
      <scheme val="minor"/>
    </font>
    <font>
      <b/>
      <u/>
      <sz val="11"/>
      <color theme="1"/>
      <name val="Calibri"/>
      <family val="2"/>
      <scheme val="minor"/>
    </font>
    <font>
      <b/>
      <sz val="11"/>
      <name val="Microsoft Sans Serif"/>
      <family val="2"/>
    </font>
    <font>
      <sz val="10"/>
      <name val="Calibri"/>
      <family val="2"/>
      <scheme val="minor"/>
    </font>
    <font>
      <sz val="11"/>
      <color indexed="8"/>
      <name val="Calibri"/>
      <family val="2"/>
    </font>
    <font>
      <u/>
      <sz val="11"/>
      <color theme="10"/>
      <name val="Calibri"/>
      <family val="2"/>
    </font>
    <font>
      <sz val="10"/>
      <name val="Book Antiqua"/>
      <family val="1"/>
    </font>
    <font>
      <sz val="12"/>
      <name val="Helv"/>
    </font>
    <font>
      <u/>
      <sz val="10"/>
      <color indexed="12"/>
      <name val="Arial"/>
      <family val="2"/>
    </font>
    <font>
      <sz val="10"/>
      <name val="MS Sans Serif"/>
      <family val="2"/>
    </font>
    <font>
      <u/>
      <sz val="10"/>
      <color theme="10"/>
      <name val="MS Sans Serif"/>
      <family val="2"/>
    </font>
  </fonts>
  <fills count="3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54">
    <border>
      <left/>
      <right/>
      <top/>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style="double">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s>
  <cellStyleXfs count="100">
    <xf numFmtId="0" fontId="0" fillId="0" borderId="0"/>
    <xf numFmtId="0" fontId="3" fillId="0" borderId="0"/>
    <xf numFmtId="0" fontId="4" fillId="0" borderId="0"/>
    <xf numFmtId="0" fontId="3" fillId="0" borderId="0"/>
    <xf numFmtId="0" fontId="6" fillId="0" borderId="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11" fillId="0" borderId="22" applyNumberFormat="0" applyFill="0" applyAlignment="0" applyProtection="0"/>
    <xf numFmtId="0" fontId="12" fillId="0" borderId="23" applyNumberFormat="0" applyFill="0" applyAlignment="0" applyProtection="0"/>
    <xf numFmtId="0" fontId="13" fillId="0" borderId="24"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25" applyNumberFormat="0" applyAlignment="0" applyProtection="0"/>
    <xf numFmtId="0" fontId="18" fillId="10" borderId="26" applyNumberFormat="0" applyAlignment="0" applyProtection="0"/>
    <xf numFmtId="0" fontId="19" fillId="10" borderId="25" applyNumberFormat="0" applyAlignment="0" applyProtection="0"/>
    <xf numFmtId="0" fontId="20" fillId="0" borderId="27" applyNumberFormat="0" applyFill="0" applyAlignment="0" applyProtection="0"/>
    <xf numFmtId="0" fontId="21" fillId="11" borderId="2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0" applyNumberFormat="0" applyFill="0" applyAlignment="0" applyProtection="0"/>
    <xf numFmtId="0" fontId="2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5" fillId="36" borderId="0" applyNumberFormat="0" applyBorder="0" applyAlignment="0" applyProtection="0"/>
    <xf numFmtId="0" fontId="2" fillId="0" borderId="0"/>
    <xf numFmtId="0" fontId="2" fillId="0" borderId="0"/>
    <xf numFmtId="0" fontId="2" fillId="12" borderId="29" applyNumberFormat="0" applyFont="0" applyAlignment="0" applyProtection="0"/>
    <xf numFmtId="0" fontId="29" fillId="0" borderId="0" applyNumberFormat="0" applyFill="0" applyBorder="0" applyAlignment="0" applyProtection="0"/>
    <xf numFmtId="0" fontId="36" fillId="0" borderId="0"/>
    <xf numFmtId="0" fontId="37" fillId="0" borderId="0" applyNumberFormat="0" applyFill="0" applyBorder="0" applyAlignment="0" applyProtection="0"/>
    <xf numFmtId="9" fontId="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39" fontId="39" fillId="0" borderId="0"/>
    <xf numFmtId="169" fontId="40" fillId="0" borderId="0" applyNumberFormat="0" applyFill="0" applyBorder="0" applyAlignment="0" applyProtection="0">
      <alignment vertical="top"/>
      <protection locked="0"/>
    </xf>
    <xf numFmtId="169" fontId="7" fillId="0" borderId="0"/>
    <xf numFmtId="169" fontId="7" fillId="0" borderId="0"/>
    <xf numFmtId="169" fontId="7" fillId="0" borderId="0"/>
    <xf numFmtId="169" fontId="38" fillId="0" borderId="0"/>
    <xf numFmtId="165" fontId="6" fillId="0" borderId="0"/>
    <xf numFmtId="165"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7" fillId="0" borderId="0"/>
    <xf numFmtId="169" fontId="7" fillId="0" borderId="0"/>
    <xf numFmtId="169" fontId="7"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6" fillId="0" borderId="0"/>
    <xf numFmtId="43" fontId="41" fillId="0" borderId="0" applyFont="0" applyFill="0" applyBorder="0" applyAlignment="0" applyProtection="0"/>
    <xf numFmtId="0" fontId="42" fillId="0" borderId="0" applyNumberFormat="0" applyFill="0" applyBorder="0" applyAlignment="0" applyProtection="0">
      <alignment vertical="top"/>
      <protection locked="0"/>
    </xf>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alignment vertical="top"/>
      <protection locked="0"/>
    </xf>
    <xf numFmtId="0" fontId="2" fillId="0" borderId="0"/>
    <xf numFmtId="43" fontId="41" fillId="0" borderId="0" applyFont="0" applyFill="0" applyBorder="0" applyAlignment="0" applyProtection="0"/>
    <xf numFmtId="0" fontId="6" fillId="0" borderId="0"/>
    <xf numFmtId="43" fontId="2" fillId="0" borderId="0" applyFont="0" applyFill="0" applyBorder="0" applyAlignment="0" applyProtection="0"/>
    <xf numFmtId="0" fontId="7" fillId="0" borderId="0"/>
    <xf numFmtId="43" fontId="7" fillId="0" borderId="0" applyFont="0" applyFill="0" applyBorder="0" applyAlignment="0" applyProtection="0"/>
    <xf numFmtId="170" fontId="38" fillId="0" borderId="0"/>
  </cellStyleXfs>
  <cellXfs count="1248">
    <xf numFmtId="0" fontId="0" fillId="0" borderId="0" xfId="0"/>
    <xf numFmtId="0" fontId="3" fillId="0" borderId="0" xfId="0" applyFont="1"/>
    <xf numFmtId="0" fontId="0" fillId="0" borderId="0" xfId="0" applyAlignment="1">
      <alignment wrapText="1"/>
    </xf>
    <xf numFmtId="0" fontId="0" fillId="0" borderId="0" xfId="0" applyAlignment="1">
      <alignment horizontal="center"/>
    </xf>
    <xf numFmtId="0" fontId="0" fillId="0" borderId="1" xfId="0" applyBorder="1" applyAlignment="1">
      <alignment horizontal="center" vertical="center" wrapText="1"/>
    </xf>
    <xf numFmtId="0" fontId="3" fillId="0" borderId="0" xfId="0" applyFont="1" applyBorder="1" applyAlignment="1">
      <alignment horizontal="center"/>
    </xf>
    <xf numFmtId="165" fontId="0" fillId="0" borderId="0" xfId="0" applyNumberFormat="1" applyBorder="1" applyAlignment="1">
      <alignment horizontal="center"/>
    </xf>
    <xf numFmtId="10" fontId="0" fillId="0" borderId="0" xfId="0" applyNumberFormat="1" applyBorder="1" applyAlignment="1">
      <alignment horizontal="center"/>
    </xf>
    <xf numFmtId="0" fontId="0" fillId="0" borderId="0" xfId="0" applyBorder="1"/>
    <xf numFmtId="165" fontId="0" fillId="0" borderId="0" xfId="0" applyNumberFormat="1" applyBorder="1" applyAlignment="1">
      <alignment horizontal="center" vertical="center" wrapText="1"/>
    </xf>
    <xf numFmtId="165"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3" xfId="0" applyBorder="1"/>
    <xf numFmtId="0" fontId="0" fillId="0" borderId="3" xfId="0" applyBorder="1" applyAlignment="1">
      <alignment horizontal="center"/>
    </xf>
    <xf numFmtId="165" fontId="0" fillId="0" borderId="7" xfId="0" applyNumberFormat="1" applyBorder="1" applyAlignment="1">
      <alignment horizontal="center"/>
    </xf>
    <xf numFmtId="165" fontId="0" fillId="0" borderId="8" xfId="0" applyNumberFormat="1" applyBorder="1" applyAlignment="1">
      <alignment horizontal="center" vertical="center" wrapText="1"/>
    </xf>
    <xf numFmtId="165" fontId="0" fillId="0" borderId="7" xfId="0" applyNumberFormat="1" applyBorder="1" applyAlignment="1">
      <alignment horizontal="center" vertical="center"/>
    </xf>
    <xf numFmtId="0" fontId="3" fillId="0" borderId="11" xfId="0" applyFont="1" applyBorder="1" applyAlignment="1">
      <alignment horizontal="center"/>
    </xf>
    <xf numFmtId="165" fontId="0" fillId="0" borderId="9" xfId="0" applyNumberFormat="1" applyBorder="1" applyAlignment="1">
      <alignment horizontal="center" vertical="center"/>
    </xf>
    <xf numFmtId="10" fontId="0" fillId="0" borderId="7" xfId="0" applyNumberFormat="1" applyBorder="1" applyAlignment="1">
      <alignment horizontal="center"/>
    </xf>
    <xf numFmtId="10" fontId="0" fillId="0" borderId="9" xfId="0" applyNumberFormat="1" applyBorder="1" applyAlignment="1">
      <alignment horizontal="center"/>
    </xf>
    <xf numFmtId="165" fontId="3" fillId="0" borderId="7" xfId="0" applyNumberFormat="1" applyFont="1" applyBorder="1" applyAlignment="1">
      <alignment horizontal="center"/>
    </xf>
    <xf numFmtId="165" fontId="0" fillId="0" borderId="8" xfId="0" applyNumberFormat="1" applyBorder="1" applyAlignment="1">
      <alignment horizontal="center" vertical="center"/>
    </xf>
    <xf numFmtId="165" fontId="0" fillId="0" borderId="9" xfId="0" applyNumberFormat="1" applyBorder="1" applyAlignment="1">
      <alignment horizontal="center"/>
    </xf>
    <xf numFmtId="0" fontId="3" fillId="0" borderId="5" xfId="0" applyFont="1" applyBorder="1" applyAlignment="1">
      <alignment horizontal="center" vertical="center" wrapText="1"/>
    </xf>
    <xf numFmtId="0" fontId="0" fillId="0" borderId="6" xfId="0" applyBorder="1" applyAlignment="1">
      <alignment horizontal="center"/>
    </xf>
    <xf numFmtId="0" fontId="0" fillId="0" borderId="1" xfId="0"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3" fillId="0" borderId="3" xfId="0" applyFont="1" applyBorder="1" applyAlignment="1">
      <alignment horizontal="center"/>
    </xf>
    <xf numFmtId="165" fontId="0" fillId="0" borderId="14" xfId="0" applyNumberFormat="1" applyBorder="1" applyAlignment="1">
      <alignment horizontal="center"/>
    </xf>
    <xf numFmtId="0" fontId="0" fillId="0" borderId="0" xfId="0" applyBorder="1" applyAlignment="1">
      <alignment horizontal="center"/>
    </xf>
    <xf numFmtId="0" fontId="0" fillId="0" borderId="7" xfId="0" applyBorder="1"/>
    <xf numFmtId="0" fontId="0" fillId="0" borderId="8" xfId="0" applyBorder="1"/>
    <xf numFmtId="0" fontId="0" fillId="0" borderId="11" xfId="0" applyBorder="1"/>
    <xf numFmtId="0" fontId="0" fillId="0" borderId="9" xfId="0" applyBorder="1"/>
    <xf numFmtId="0" fontId="3" fillId="0" borderId="2" xfId="0" applyFont="1" applyBorder="1" applyAlignment="1">
      <alignment horizontal="center"/>
    </xf>
    <xf numFmtId="165" fontId="0" fillId="0" borderId="12" xfId="0" applyNumberFormat="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3" fillId="0" borderId="0" xfId="0" applyFont="1" applyBorder="1" applyAlignment="1">
      <alignment horizontal="center" wrapText="1"/>
    </xf>
    <xf numFmtId="165" fontId="3" fillId="0" borderId="12" xfId="0" applyNumberFormat="1" applyFont="1" applyBorder="1" applyAlignment="1">
      <alignment horizontal="center"/>
    </xf>
    <xf numFmtId="0" fontId="3" fillId="5" borderId="0" xfId="0" applyFont="1" applyFill="1" applyBorder="1" applyAlignment="1">
      <alignment horizontal="center"/>
    </xf>
    <xf numFmtId="165" fontId="0" fillId="5" borderId="7" xfId="0" applyNumberFormat="1"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3" fillId="3" borderId="4" xfId="0" applyFont="1" applyFill="1" applyBorder="1" applyAlignment="1">
      <alignment horizontal="center" vertical="center" wrapText="1"/>
    </xf>
    <xf numFmtId="0" fontId="0" fillId="0" borderId="0" xfId="0" applyBorder="1" applyAlignment="1">
      <alignment horizontal="center" wrapText="1"/>
    </xf>
    <xf numFmtId="165" fontId="0" fillId="5" borderId="8" xfId="0" applyNumberFormat="1" applyFill="1" applyBorder="1" applyAlignment="1">
      <alignment horizontal="center" vertical="center"/>
    </xf>
    <xf numFmtId="0" fontId="0" fillId="5" borderId="9" xfId="0" applyFill="1" applyBorder="1" applyAlignment="1">
      <alignment horizontal="center" vertical="center" wrapText="1"/>
    </xf>
    <xf numFmtId="165" fontId="0" fillId="5" borderId="8" xfId="0" applyNumberFormat="1" applyFill="1" applyBorder="1" applyAlignment="1">
      <alignment horizontal="center" vertical="center" wrapText="1"/>
    </xf>
    <xf numFmtId="0" fontId="3" fillId="5" borderId="2" xfId="0" applyFont="1" applyFill="1" applyBorder="1" applyAlignment="1">
      <alignment horizontal="center"/>
    </xf>
    <xf numFmtId="165" fontId="0" fillId="5" borderId="12" xfId="0" applyNumberFormat="1" applyFill="1" applyBorder="1" applyAlignment="1">
      <alignment horizontal="center"/>
    </xf>
    <xf numFmtId="0" fontId="0" fillId="5" borderId="11" xfId="0" applyFill="1" applyBorder="1" applyAlignment="1">
      <alignment horizontal="center"/>
    </xf>
    <xf numFmtId="0" fontId="3" fillId="5" borderId="11" xfId="0" applyFont="1" applyFill="1" applyBorder="1" applyAlignment="1">
      <alignment horizontal="center"/>
    </xf>
    <xf numFmtId="165" fontId="0" fillId="5" borderId="9" xfId="0" applyNumberFormat="1" applyFill="1" applyBorder="1" applyAlignment="1">
      <alignment horizontal="center"/>
    </xf>
    <xf numFmtId="0" fontId="5" fillId="4" borderId="16" xfId="0" applyFont="1" applyFill="1" applyBorder="1"/>
    <xf numFmtId="0" fontId="0" fillId="4" borderId="17" xfId="0" applyFill="1" applyBorder="1"/>
    <xf numFmtId="0" fontId="0" fillId="4" borderId="17" xfId="0" applyFill="1" applyBorder="1" applyAlignment="1">
      <alignment horizontal="center"/>
    </xf>
    <xf numFmtId="0" fontId="0" fillId="4" borderId="18" xfId="0" applyFill="1" applyBorder="1" applyAlignment="1">
      <alignment horizontal="center"/>
    </xf>
    <xf numFmtId="0" fontId="3" fillId="0" borderId="6" xfId="0" applyFont="1" applyBorder="1" applyAlignment="1">
      <alignment horizontal="left" vertical="center"/>
    </xf>
    <xf numFmtId="0" fontId="0" fillId="0" borderId="6" xfId="0" applyBorder="1" applyAlignment="1">
      <alignment horizontal="left" vertical="center"/>
    </xf>
    <xf numFmtId="0" fontId="5" fillId="0" borderId="6"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14" xfId="0" applyFill="1" applyBorder="1"/>
    <xf numFmtId="165" fontId="0" fillId="5" borderId="7" xfId="0" applyNumberFormat="1" applyFill="1" applyBorder="1" applyAlignment="1">
      <alignment horizontal="center" vertical="center"/>
    </xf>
    <xf numFmtId="165" fontId="0" fillId="5" borderId="9" xfId="0" applyNumberFormat="1" applyFill="1" applyBorder="1" applyAlignment="1">
      <alignment horizontal="center" vertical="center"/>
    </xf>
    <xf numFmtId="0" fontId="3" fillId="5" borderId="3" xfId="0" applyFont="1" applyFill="1" applyBorder="1" applyAlignment="1">
      <alignment horizontal="center"/>
    </xf>
    <xf numFmtId="165" fontId="0" fillId="5" borderId="14" xfId="0" applyNumberFormat="1" applyFill="1" applyBorder="1" applyAlignment="1">
      <alignment horizontal="center"/>
    </xf>
    <xf numFmtId="10" fontId="0" fillId="0" borderId="12" xfId="0" applyNumberFormat="1" applyBorder="1" applyAlignment="1">
      <alignment horizontal="center"/>
    </xf>
    <xf numFmtId="0" fontId="3" fillId="0" borderId="13" xfId="0" applyFont="1" applyBorder="1"/>
    <xf numFmtId="0" fontId="0" fillId="0" borderId="14" xfId="0" applyBorder="1"/>
    <xf numFmtId="0" fontId="0" fillId="5" borderId="3" xfId="0" applyFill="1" applyBorder="1" applyAlignment="1">
      <alignment horizontal="center"/>
    </xf>
    <xf numFmtId="0" fontId="0" fillId="5" borderId="14" xfId="0" applyFill="1" applyBorder="1" applyAlignment="1">
      <alignment horizontal="center"/>
    </xf>
    <xf numFmtId="0" fontId="3" fillId="0" borderId="3" xfId="0" applyFont="1" applyBorder="1" applyAlignment="1">
      <alignment horizontal="center" wrapText="1"/>
    </xf>
    <xf numFmtId="0" fontId="3" fillId="5" borderId="3" xfId="0" applyFont="1" applyFill="1" applyBorder="1" applyAlignment="1">
      <alignment horizontal="center" wrapText="1"/>
    </xf>
    <xf numFmtId="0" fontId="3" fillId="0" borderId="0" xfId="0" applyFont="1" applyBorder="1"/>
    <xf numFmtId="0" fontId="3" fillId="0" borderId="11" xfId="0" applyFont="1" applyBorder="1"/>
    <xf numFmtId="0" fontId="3" fillId="0" borderId="10" xfId="0" applyFont="1" applyBorder="1"/>
    <xf numFmtId="0" fontId="3" fillId="0" borderId="2" xfId="0" applyFont="1" applyBorder="1"/>
    <xf numFmtId="0" fontId="3" fillId="0" borderId="12" xfId="0" applyFont="1" applyBorder="1"/>
    <xf numFmtId="0" fontId="5" fillId="0" borderId="5" xfId="0" applyFont="1" applyBorder="1"/>
    <xf numFmtId="0" fontId="3" fillId="0" borderId="7" xfId="0" applyFont="1" applyBorder="1"/>
    <xf numFmtId="0" fontId="3" fillId="0" borderId="9" xfId="0" applyFont="1" applyBorder="1"/>
    <xf numFmtId="0" fontId="5" fillId="0" borderId="1" xfId="0" applyFont="1" applyBorder="1"/>
    <xf numFmtId="0" fontId="3" fillId="0" borderId="0" xfId="0" applyFont="1" applyFill="1" applyBorder="1"/>
    <xf numFmtId="166" fontId="0" fillId="0" borderId="10" xfId="0" applyNumberFormat="1" applyBorder="1" applyAlignment="1">
      <alignment horizontal="center"/>
    </xf>
    <xf numFmtId="166" fontId="0" fillId="0" borderId="6" xfId="0" applyNumberFormat="1" applyBorder="1" applyAlignment="1">
      <alignment horizontal="center"/>
    </xf>
    <xf numFmtId="0" fontId="3" fillId="0" borderId="7" xfId="0" applyFont="1" applyFill="1" applyBorder="1"/>
    <xf numFmtId="0" fontId="3" fillId="0" borderId="11" xfId="0" applyFont="1" applyFill="1" applyBorder="1"/>
    <xf numFmtId="166" fontId="0" fillId="0" borderId="15" xfId="0" applyNumberFormat="1" applyBorder="1" applyAlignment="1">
      <alignment horizontal="center"/>
    </xf>
    <xf numFmtId="166" fontId="0" fillId="0" borderId="19" xfId="0" applyNumberFormat="1" applyBorder="1" applyAlignment="1">
      <alignment horizontal="center"/>
    </xf>
    <xf numFmtId="0" fontId="0" fillId="0" borderId="19" xfId="0" applyBorder="1" applyAlignment="1">
      <alignment horizontal="center"/>
    </xf>
    <xf numFmtId="0" fontId="0" fillId="0" borderId="19" xfId="0" applyBorder="1"/>
    <xf numFmtId="0" fontId="3" fillId="0" borderId="19" xfId="0" applyFont="1" applyBorder="1" applyAlignment="1">
      <alignment horizontal="center"/>
    </xf>
    <xf numFmtId="166" fontId="3" fillId="0" borderId="19" xfId="0" applyNumberFormat="1" applyFont="1" applyBorder="1" applyAlignment="1">
      <alignment horizontal="center"/>
    </xf>
    <xf numFmtId="166" fontId="0" fillId="0" borderId="20" xfId="0" applyNumberFormat="1" applyBorder="1" applyAlignment="1">
      <alignment horizontal="center"/>
    </xf>
    <xf numFmtId="0" fontId="5" fillId="0" borderId="7" xfId="0" applyFont="1" applyFill="1" applyBorder="1"/>
    <xf numFmtId="166" fontId="3" fillId="0" borderId="20" xfId="0" applyNumberFormat="1" applyFont="1" applyBorder="1" applyAlignment="1">
      <alignment horizontal="center"/>
    </xf>
    <xf numFmtId="0" fontId="5" fillId="0" borderId="21" xfId="0" applyFont="1" applyBorder="1" applyAlignment="1">
      <alignment horizontal="center" wrapText="1"/>
    </xf>
    <xf numFmtId="166" fontId="3" fillId="0" borderId="6" xfId="0" applyNumberFormat="1" applyFont="1" applyBorder="1" applyAlignment="1">
      <alignment horizontal="center"/>
    </xf>
    <xf numFmtId="166" fontId="3" fillId="0" borderId="10" xfId="0" applyNumberFormat="1" applyFont="1" applyBorder="1" applyAlignment="1">
      <alignment horizontal="center"/>
    </xf>
    <xf numFmtId="166" fontId="3" fillId="0" borderId="8" xfId="0" applyNumberFormat="1" applyFont="1" applyBorder="1" applyAlignment="1">
      <alignment horizontal="center"/>
    </xf>
    <xf numFmtId="166" fontId="0" fillId="0" borderId="8" xfId="0" applyNumberFormat="1" applyBorder="1" applyAlignment="1">
      <alignment horizont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165" fontId="0" fillId="5" borderId="6" xfId="0" applyNumberFormat="1" applyFill="1" applyBorder="1" applyAlignment="1">
      <alignment horizontal="center" vertical="center"/>
    </xf>
    <xf numFmtId="165" fontId="0" fillId="0" borderId="6"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center" wrapText="1"/>
    </xf>
    <xf numFmtId="0" fontId="0" fillId="0" borderId="0" xfId="0" applyAlignment="1">
      <alignment wrapText="1"/>
    </xf>
    <xf numFmtId="0" fontId="3" fillId="0" borderId="0" xfId="0" applyFont="1" applyAlignment="1">
      <alignment horizontal="center"/>
    </xf>
    <xf numFmtId="0" fontId="5" fillId="0" borderId="0" xfId="0" applyFont="1"/>
    <xf numFmtId="164" fontId="0" fillId="0" borderId="6" xfId="0" applyNumberFormat="1" applyBorder="1" applyAlignment="1">
      <alignment horizontal="center"/>
    </xf>
    <xf numFmtId="164" fontId="0" fillId="0" borderId="7" xfId="0" applyNumberFormat="1" applyBorder="1" applyAlignment="1">
      <alignment horizontal="center"/>
    </xf>
    <xf numFmtId="0" fontId="9" fillId="0" borderId="0" xfId="0" applyFont="1"/>
    <xf numFmtId="164" fontId="0" fillId="0" borderId="0" xfId="0" applyNumberFormat="1" applyBorder="1" applyAlignment="1">
      <alignment horizontal="center"/>
    </xf>
    <xf numFmtId="0" fontId="3" fillId="0" borderId="8" xfId="0" applyFont="1" applyFill="1" applyBorder="1"/>
    <xf numFmtId="0" fontId="5" fillId="0" borderId="0" xfId="0" applyFont="1" applyBorder="1" applyAlignment="1">
      <alignment horizontal="center"/>
    </xf>
    <xf numFmtId="0" fontId="5"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6" fontId="0" fillId="0" borderId="6" xfId="0" applyNumberFormat="1" applyBorder="1" applyAlignment="1">
      <alignment horizontal="center"/>
    </xf>
    <xf numFmtId="166" fontId="0" fillId="0" borderId="20" xfId="0" applyNumberFormat="1" applyBorder="1" applyAlignment="1">
      <alignment horizontal="center"/>
    </xf>
    <xf numFmtId="0" fontId="3" fillId="0" borderId="6" xfId="0" applyFont="1" applyFill="1" applyBorder="1"/>
    <xf numFmtId="0" fontId="0" fillId="0" borderId="6" xfId="0" applyBorder="1" applyAlignment="1">
      <alignment horizontal="center"/>
    </xf>
    <xf numFmtId="166" fontId="0" fillId="0" borderId="6" xfId="0" applyNumberFormat="1" applyBorder="1" applyAlignment="1">
      <alignment horizontal="center"/>
    </xf>
    <xf numFmtId="0" fontId="0" fillId="0" borderId="19" xfId="0" applyBorder="1" applyAlignment="1">
      <alignment horizontal="center"/>
    </xf>
    <xf numFmtId="0" fontId="0" fillId="0" borderId="19" xfId="0" applyBorder="1"/>
    <xf numFmtId="166" fontId="0" fillId="0" borderId="20" xfId="0" applyNumberFormat="1" applyBorder="1" applyAlignment="1">
      <alignment horizontal="center"/>
    </xf>
    <xf numFmtId="0" fontId="5" fillId="0" borderId="0" xfId="0" applyFont="1" applyBorder="1"/>
    <xf numFmtId="0" fontId="0" fillId="0" borderId="0" xfId="0"/>
    <xf numFmtId="0" fontId="3" fillId="0" borderId="0" xfId="0" applyFont="1"/>
    <xf numFmtId="0" fontId="0" fillId="0" borderId="0" xfId="0" applyAlignment="1">
      <alignment horizontal="center"/>
    </xf>
    <xf numFmtId="0" fontId="3" fillId="0" borderId="0" xfId="0" applyFont="1" applyBorder="1" applyAlignment="1">
      <alignment horizontal="center"/>
    </xf>
    <xf numFmtId="0" fontId="0" fillId="0" borderId="0" xfId="0" applyBorder="1"/>
    <xf numFmtId="0" fontId="0" fillId="0" borderId="0"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vertical="center"/>
    </xf>
    <xf numFmtId="0" fontId="0" fillId="0" borderId="0" xfId="0" applyBorder="1" applyAlignment="1">
      <alignment horizontal="center"/>
    </xf>
    <xf numFmtId="0" fontId="0" fillId="0" borderId="8" xfId="0" applyBorder="1" applyAlignment="1">
      <alignment horizontal="center"/>
    </xf>
    <xf numFmtId="0" fontId="0" fillId="0" borderId="6" xfId="0" applyBorder="1"/>
    <xf numFmtId="0" fontId="0" fillId="0" borderId="7" xfId="0" applyBorder="1"/>
    <xf numFmtId="0" fontId="0" fillId="0" borderId="11" xfId="0" applyBorder="1" applyAlignment="1">
      <alignment horizontal="center"/>
    </xf>
    <xf numFmtId="0" fontId="0" fillId="0" borderId="9" xfId="0" applyBorder="1" applyAlignment="1">
      <alignment horizontal="center"/>
    </xf>
    <xf numFmtId="0" fontId="0" fillId="5" borderId="6" xfId="0" applyFill="1" applyBorder="1" applyAlignment="1">
      <alignment horizont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3" fillId="0" borderId="6" xfId="0" applyFont="1" applyBorder="1" applyAlignment="1">
      <alignment horizontal="left" vertical="center"/>
    </xf>
    <xf numFmtId="0" fontId="0" fillId="0" borderId="6" xfId="0" applyBorder="1" applyAlignment="1">
      <alignment horizontal="left" vertical="center"/>
    </xf>
    <xf numFmtId="0" fontId="3" fillId="0" borderId="8" xfId="0" applyFont="1" applyBorder="1" applyAlignment="1">
      <alignment horizontal="left" vertical="center"/>
    </xf>
    <xf numFmtId="0" fontId="3" fillId="0" borderId="8" xfId="0" applyFont="1" applyBorder="1"/>
    <xf numFmtId="0" fontId="3" fillId="0" borderId="0" xfId="0" applyFont="1" applyBorder="1"/>
    <xf numFmtId="164" fontId="5" fillId="0" borderId="0" xfId="0" applyNumberFormat="1" applyFont="1" applyBorder="1" applyAlignment="1">
      <alignment horizontal="center"/>
    </xf>
    <xf numFmtId="164" fontId="5" fillId="0" borderId="7" xfId="0" applyNumberFormat="1" applyFont="1" applyBorder="1" applyAlignment="1">
      <alignment horizontal="center"/>
    </xf>
    <xf numFmtId="0" fontId="3" fillId="0" borderId="10" xfId="0" applyFont="1" applyBorder="1"/>
    <xf numFmtId="0" fontId="3" fillId="0" borderId="12" xfId="0" applyFont="1" applyBorder="1"/>
    <xf numFmtId="0" fontId="3" fillId="0" borderId="7" xfId="0" applyFont="1" applyBorder="1"/>
    <xf numFmtId="0" fontId="3" fillId="0" borderId="9" xfId="0" applyFont="1" applyBorder="1"/>
    <xf numFmtId="0" fontId="3" fillId="0" borderId="0" xfId="0" applyFont="1" applyFill="1" applyBorder="1"/>
    <xf numFmtId="166" fontId="0" fillId="0" borderId="10" xfId="0" applyNumberFormat="1" applyBorder="1" applyAlignment="1">
      <alignment horizontal="center"/>
    </xf>
    <xf numFmtId="166" fontId="0" fillId="0" borderId="6" xfId="0" applyNumberFormat="1" applyBorder="1" applyAlignment="1">
      <alignment horizontal="center"/>
    </xf>
    <xf numFmtId="0" fontId="3" fillId="0" borderId="7" xfId="0" applyFont="1" applyFill="1" applyBorder="1"/>
    <xf numFmtId="166" fontId="0" fillId="0" borderId="15" xfId="0" applyNumberFormat="1" applyBorder="1" applyAlignment="1">
      <alignment horizontal="center"/>
    </xf>
    <xf numFmtId="166" fontId="0" fillId="0" borderId="19" xfId="0" applyNumberFormat="1" applyBorder="1" applyAlignment="1">
      <alignment horizontal="center"/>
    </xf>
    <xf numFmtId="0" fontId="0" fillId="0" borderId="19" xfId="0" applyBorder="1" applyAlignment="1">
      <alignment horizontal="center"/>
    </xf>
    <xf numFmtId="166" fontId="0" fillId="0" borderId="20" xfId="0" applyNumberFormat="1" applyBorder="1" applyAlignment="1">
      <alignment horizontal="center"/>
    </xf>
    <xf numFmtId="0" fontId="5" fillId="0" borderId="7" xfId="0" applyFont="1" applyFill="1" applyBorder="1"/>
    <xf numFmtId="166" fontId="0" fillId="0" borderId="8" xfId="0" applyNumberFormat="1" applyBorder="1" applyAlignment="1">
      <alignment horizontal="center"/>
    </xf>
    <xf numFmtId="0" fontId="0" fillId="0" borderId="7" xfId="0" applyBorder="1" applyAlignment="1">
      <alignment horizontal="center" vertical="center"/>
    </xf>
    <xf numFmtId="0" fontId="3" fillId="0" borderId="7" xfId="0" applyFont="1" applyBorder="1" applyAlignment="1">
      <alignment horizontal="center" vertical="center"/>
    </xf>
    <xf numFmtId="0" fontId="3" fillId="0" borderId="6" xfId="0" applyFont="1" applyBorder="1"/>
    <xf numFmtId="0" fontId="5" fillId="0" borderId="7" xfId="0" applyFont="1" applyBorder="1"/>
    <xf numFmtId="0" fontId="5" fillId="0" borderId="11" xfId="0" applyFont="1" applyBorder="1" applyAlignment="1">
      <alignment horizontal="center"/>
    </xf>
    <xf numFmtId="0" fontId="5" fillId="0" borderId="9" xfId="0" applyFont="1" applyBorder="1" applyAlignment="1">
      <alignment horizontal="center"/>
    </xf>
    <xf numFmtId="164" fontId="5" fillId="0" borderId="6" xfId="0" applyNumberFormat="1" applyFont="1" applyBorder="1" applyAlignment="1">
      <alignment horizontal="center"/>
    </xf>
    <xf numFmtId="0" fontId="5" fillId="0" borderId="6" xfId="0" applyFont="1" applyBorder="1" applyAlignment="1">
      <alignment horizontal="center"/>
    </xf>
    <xf numFmtId="0" fontId="5" fillId="0" borderId="6" xfId="0" applyFont="1" applyBorder="1"/>
    <xf numFmtId="0" fontId="5" fillId="0" borderId="8" xfId="0" applyFont="1" applyBorder="1" applyAlignment="1">
      <alignment horizontal="center"/>
    </xf>
    <xf numFmtId="164" fontId="0" fillId="5" borderId="6" xfId="0" applyNumberFormat="1" applyFill="1" applyBorder="1" applyAlignment="1">
      <alignment horizontal="center"/>
    </xf>
    <xf numFmtId="164" fontId="0" fillId="5" borderId="7" xfId="0" applyNumberFormat="1" applyFill="1" applyBorder="1" applyAlignment="1">
      <alignment horizontal="center"/>
    </xf>
    <xf numFmtId="0" fontId="0" fillId="5" borderId="7" xfId="0" applyFill="1" applyBorder="1"/>
    <xf numFmtId="0" fontId="0" fillId="5" borderId="6" xfId="0" applyFill="1" applyBorder="1"/>
    <xf numFmtId="164" fontId="0" fillId="5" borderId="0" xfId="0" applyNumberFormat="1" applyFill="1" applyBorder="1" applyAlignment="1">
      <alignment horizontal="center"/>
    </xf>
    <xf numFmtId="0" fontId="0" fillId="5" borderId="0" xfId="0" applyFill="1" applyBorder="1"/>
    <xf numFmtId="0" fontId="0" fillId="4" borderId="18" xfId="0" applyFill="1" applyBorder="1"/>
    <xf numFmtId="0" fontId="27" fillId="0" borderId="0" xfId="0" applyFont="1"/>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0" fillId="0" borderId="11" xfId="0" applyBorder="1" applyAlignment="1"/>
    <xf numFmtId="0" fontId="5" fillId="0" borderId="1"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horizontal="left" vertical="center" wrapText="1"/>
    </xf>
    <xf numFmtId="0" fontId="3" fillId="0" borderId="6" xfId="0" applyFont="1" applyBorder="1" applyAlignment="1">
      <alignment horizontal="left"/>
    </xf>
    <xf numFmtId="0" fontId="5" fillId="0" borderId="5" xfId="0" applyFont="1" applyBorder="1" applyAlignment="1">
      <alignment horizontal="center" vertical="center" wrapText="1"/>
    </xf>
    <xf numFmtId="166" fontId="5" fillId="0" borderId="19" xfId="0" applyNumberFormat="1" applyFont="1" applyBorder="1" applyAlignment="1">
      <alignment horizontal="center"/>
    </xf>
    <xf numFmtId="166" fontId="0" fillId="0" borderId="19" xfId="0" applyNumberFormat="1" applyBorder="1" applyAlignment="1">
      <alignment horizontal="center"/>
    </xf>
    <xf numFmtId="0" fontId="0" fillId="0" borderId="19" xfId="0" applyBorder="1" applyAlignment="1">
      <alignment horizontal="center"/>
    </xf>
    <xf numFmtId="0" fontId="0" fillId="0" borderId="0" xfId="0"/>
    <xf numFmtId="0" fontId="3" fillId="0" borderId="0" xfId="0" applyFont="1"/>
    <xf numFmtId="164" fontId="0" fillId="0" borderId="0" xfId="0" applyNumberFormat="1"/>
    <xf numFmtId="0" fontId="0" fillId="0" borderId="0" xfId="0" applyFill="1"/>
    <xf numFmtId="0" fontId="0" fillId="0" borderId="0" xfId="0" applyAlignment="1">
      <alignment wrapText="1"/>
    </xf>
    <xf numFmtId="0" fontId="0" fillId="0" borderId="0" xfId="0" applyAlignment="1">
      <alignment horizontal="center"/>
    </xf>
    <xf numFmtId="0" fontId="3" fillId="0" borderId="0" xfId="0" applyFont="1"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3" xfId="0" applyBorder="1"/>
    <xf numFmtId="165" fontId="0" fillId="0" borderId="7" xfId="0" applyNumberFormat="1" applyBorder="1" applyAlignment="1">
      <alignment horizontal="center"/>
    </xf>
    <xf numFmtId="165" fontId="0" fillId="0" borderId="8" xfId="0" applyNumberFormat="1" applyBorder="1" applyAlignment="1">
      <alignment horizontal="center" vertical="center" wrapText="1"/>
    </xf>
    <xf numFmtId="0" fontId="0" fillId="0" borderId="5" xfId="0" applyBorder="1" applyAlignment="1">
      <alignment horizontal="center" vertical="center" wrapText="1"/>
    </xf>
    <xf numFmtId="165" fontId="0" fillId="0" borderId="7" xfId="0" applyNumberFormat="1" applyBorder="1" applyAlignment="1">
      <alignment horizontal="center" vertical="center"/>
    </xf>
    <xf numFmtId="0" fontId="3" fillId="0" borderId="11" xfId="0" applyFont="1" applyBorder="1" applyAlignment="1">
      <alignment horizontal="center"/>
    </xf>
    <xf numFmtId="165" fontId="0" fillId="0" borderId="9" xfId="0" applyNumberFormat="1" applyBorder="1" applyAlignment="1">
      <alignment horizontal="center" vertical="center"/>
    </xf>
    <xf numFmtId="10" fontId="0" fillId="0" borderId="7" xfId="0" applyNumberFormat="1" applyBorder="1" applyAlignment="1">
      <alignment horizontal="center"/>
    </xf>
    <xf numFmtId="10" fontId="0" fillId="0" borderId="9" xfId="0" applyNumberFormat="1" applyBorder="1" applyAlignment="1">
      <alignment horizontal="center"/>
    </xf>
    <xf numFmtId="165" fontId="0" fillId="0" borderId="6" xfId="0" applyNumberFormat="1" applyBorder="1" applyAlignment="1">
      <alignment horizontal="center" vertical="center"/>
    </xf>
    <xf numFmtId="165" fontId="3" fillId="0" borderId="7" xfId="0" applyNumberFormat="1" applyFont="1" applyBorder="1" applyAlignment="1">
      <alignment horizontal="center"/>
    </xf>
    <xf numFmtId="165" fontId="0" fillId="0" borderId="8" xfId="0" applyNumberFormat="1" applyBorder="1" applyAlignment="1">
      <alignment horizontal="center" vertical="center"/>
    </xf>
    <xf numFmtId="165" fontId="0" fillId="0" borderId="9" xfId="0" applyNumberFormat="1" applyBorder="1" applyAlignment="1">
      <alignment horizontal="center"/>
    </xf>
    <xf numFmtId="0" fontId="3" fillId="0" borderId="5"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vertical="center"/>
    </xf>
    <xf numFmtId="0" fontId="0" fillId="0" borderId="9" xfId="0" applyBorder="1" applyAlignment="1">
      <alignment horizontal="center" vertical="center"/>
    </xf>
    <xf numFmtId="0" fontId="5" fillId="0" borderId="1" xfId="0" applyFont="1" applyBorder="1" applyAlignment="1">
      <alignment horizontal="center" vertical="center" wrapText="1"/>
    </xf>
    <xf numFmtId="0" fontId="0" fillId="0" borderId="5" xfId="0"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3" xfId="0" applyFont="1" applyBorder="1" applyAlignment="1">
      <alignment horizontal="center"/>
    </xf>
    <xf numFmtId="165" fontId="0" fillId="0" borderId="14" xfId="0" applyNumberForma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6" xfId="0" applyBorder="1"/>
    <xf numFmtId="0" fontId="0" fillId="0" borderId="7" xfId="0" applyBorder="1"/>
    <xf numFmtId="0" fontId="0" fillId="0" borderId="8" xfId="0" applyBorder="1"/>
    <xf numFmtId="0" fontId="0" fillId="0" borderId="11" xfId="0" applyBorder="1"/>
    <xf numFmtId="0" fontId="0" fillId="0" borderId="9" xfId="0" applyBorder="1"/>
    <xf numFmtId="0" fontId="3" fillId="0" borderId="2" xfId="0" applyFont="1" applyBorder="1" applyAlignment="1">
      <alignment horizontal="center"/>
    </xf>
    <xf numFmtId="165" fontId="0" fillId="0" borderId="12" xfId="0" applyNumberFormat="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3" fillId="5" borderId="0" xfId="0" applyFont="1" applyFill="1" applyBorder="1" applyAlignment="1">
      <alignment horizontal="center"/>
    </xf>
    <xf numFmtId="165" fontId="0" fillId="5" borderId="7" xfId="0" applyNumberFormat="1" applyFill="1" applyBorder="1" applyAlignment="1">
      <alignment horizontal="center"/>
    </xf>
    <xf numFmtId="0" fontId="0" fillId="5" borderId="6" xfId="0" applyFill="1" applyBorder="1" applyAlignment="1">
      <alignment horizont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165" fontId="0" fillId="5" borderId="0" xfId="0" applyNumberFormat="1" applyFill="1" applyBorder="1" applyAlignment="1">
      <alignment horizontal="center"/>
    </xf>
    <xf numFmtId="0" fontId="3" fillId="3" borderId="4" xfId="0" applyFont="1" applyFill="1" applyBorder="1" applyAlignment="1">
      <alignment horizontal="center" vertical="center" wrapText="1"/>
    </xf>
    <xf numFmtId="165" fontId="0" fillId="5" borderId="8" xfId="0" applyNumberFormat="1" applyFill="1" applyBorder="1" applyAlignment="1">
      <alignment horizontal="center" vertical="center"/>
    </xf>
    <xf numFmtId="165" fontId="0" fillId="5" borderId="6" xfId="0" applyNumberFormat="1" applyFill="1" applyBorder="1" applyAlignment="1">
      <alignment horizontal="center" vertical="center"/>
    </xf>
    <xf numFmtId="165" fontId="3" fillId="5" borderId="7" xfId="0" applyNumberFormat="1" applyFont="1" applyFill="1" applyBorder="1" applyAlignment="1">
      <alignment horizontal="center"/>
    </xf>
    <xf numFmtId="165" fontId="0" fillId="5" borderId="8" xfId="0" applyNumberFormat="1" applyFill="1" applyBorder="1" applyAlignment="1">
      <alignment horizontal="center" vertical="center" wrapText="1"/>
    </xf>
    <xf numFmtId="0" fontId="3" fillId="5" borderId="2" xfId="0" applyFont="1" applyFill="1" applyBorder="1" applyAlignment="1">
      <alignment horizontal="center"/>
    </xf>
    <xf numFmtId="165" fontId="0" fillId="5" borderId="12" xfId="0" applyNumberFormat="1" applyFill="1" applyBorder="1" applyAlignment="1">
      <alignment horizontal="center"/>
    </xf>
    <xf numFmtId="0" fontId="0" fillId="5" borderId="11" xfId="0" applyFill="1" applyBorder="1" applyAlignment="1">
      <alignment horizontal="center"/>
    </xf>
    <xf numFmtId="0" fontId="3" fillId="5" borderId="11" xfId="0" applyFont="1" applyFill="1" applyBorder="1" applyAlignment="1">
      <alignment horizontal="center"/>
    </xf>
    <xf numFmtId="165" fontId="0" fillId="5" borderId="9" xfId="0" applyNumberFormat="1" applyFill="1" applyBorder="1" applyAlignment="1">
      <alignment horizontal="center"/>
    </xf>
    <xf numFmtId="0" fontId="0" fillId="4" borderId="17" xfId="0" applyFill="1" applyBorder="1"/>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4" borderId="17" xfId="0" applyFont="1" applyFill="1" applyBorder="1"/>
    <xf numFmtId="0" fontId="0" fillId="4" borderId="14" xfId="0" applyFill="1" applyBorder="1"/>
    <xf numFmtId="165" fontId="0" fillId="5" borderId="7" xfId="0" applyNumberFormat="1" applyFill="1" applyBorder="1" applyAlignment="1">
      <alignment horizontal="center" vertical="center"/>
    </xf>
    <xf numFmtId="165" fontId="0" fillId="5" borderId="9" xfId="0" applyNumberFormat="1" applyFill="1" applyBorder="1" applyAlignment="1">
      <alignment horizontal="center" vertical="center"/>
    </xf>
    <xf numFmtId="0" fontId="3" fillId="5" borderId="3" xfId="0" applyFont="1" applyFill="1" applyBorder="1" applyAlignment="1">
      <alignment horizontal="center"/>
    </xf>
    <xf numFmtId="165" fontId="0" fillId="5" borderId="14" xfId="0" applyNumberFormat="1" applyFill="1" applyBorder="1" applyAlignment="1">
      <alignment horizontal="center"/>
    </xf>
    <xf numFmtId="10" fontId="0" fillId="0" borderId="12" xfId="0" applyNumberFormat="1" applyBorder="1" applyAlignment="1">
      <alignment horizontal="center"/>
    </xf>
    <xf numFmtId="165" fontId="0" fillId="5" borderId="3" xfId="0" applyNumberFormat="1" applyFill="1" applyBorder="1" applyAlignment="1">
      <alignment horizontal="center"/>
    </xf>
    <xf numFmtId="0" fontId="3" fillId="0" borderId="8" xfId="0" applyFont="1" applyBorder="1"/>
    <xf numFmtId="0" fontId="3" fillId="0" borderId="8" xfId="0" applyFont="1" applyBorder="1" applyAlignment="1">
      <alignment horizontal="center" wrapText="1"/>
    </xf>
    <xf numFmtId="0" fontId="3" fillId="5" borderId="8" xfId="0" applyFont="1" applyFill="1" applyBorder="1" applyAlignment="1">
      <alignment horizontal="center" wrapText="1"/>
    </xf>
    <xf numFmtId="0" fontId="3" fillId="0" borderId="0" xfId="0" applyFont="1" applyBorder="1"/>
    <xf numFmtId="1" fontId="0" fillId="0" borderId="0" xfId="0" applyNumberFormat="1" applyBorder="1" applyAlignment="1">
      <alignment horizontal="center"/>
    </xf>
    <xf numFmtId="1" fontId="0" fillId="0" borderId="7" xfId="0" applyNumberFormat="1" applyBorder="1" applyAlignment="1">
      <alignment horizontal="center"/>
    </xf>
    <xf numFmtId="0" fontId="3" fillId="0" borderId="11" xfId="0" applyFont="1" applyBorder="1"/>
    <xf numFmtId="1" fontId="0" fillId="0" borderId="11" xfId="0" applyNumberFormat="1" applyBorder="1" applyAlignment="1">
      <alignment horizontal="center"/>
    </xf>
    <xf numFmtId="164" fontId="0" fillId="0" borderId="11" xfId="0" applyNumberFormat="1" applyBorder="1" applyAlignment="1">
      <alignment horizontal="center"/>
    </xf>
    <xf numFmtId="164" fontId="0" fillId="0" borderId="9" xfId="0" applyNumberFormat="1" applyBorder="1" applyAlignment="1">
      <alignment horizontal="center"/>
    </xf>
    <xf numFmtId="0" fontId="3" fillId="0" borderId="10" xfId="0" applyFont="1" applyBorder="1"/>
    <xf numFmtId="0" fontId="3" fillId="0" borderId="2" xfId="0" applyFont="1" applyBorder="1"/>
    <xf numFmtId="0" fontId="3" fillId="0" borderId="14" xfId="0" applyFont="1" applyBorder="1"/>
    <xf numFmtId="0" fontId="3" fillId="0" borderId="7" xfId="0" applyFont="1" applyBorder="1"/>
    <xf numFmtId="166" fontId="0" fillId="0" borderId="0" xfId="0" applyNumberFormat="1" applyBorder="1" applyAlignment="1">
      <alignment horizontal="center"/>
    </xf>
    <xf numFmtId="166" fontId="0" fillId="0" borderId="6" xfId="0" applyNumberFormat="1" applyBorder="1" applyAlignment="1">
      <alignment horizontal="center"/>
    </xf>
    <xf numFmtId="166" fontId="0" fillId="0" borderId="7" xfId="0" applyNumberFormat="1" applyBorder="1" applyAlignment="1">
      <alignment horizontal="center"/>
    </xf>
    <xf numFmtId="0" fontId="3" fillId="0" borderId="7" xfId="0" applyFont="1" applyFill="1" applyBorder="1"/>
    <xf numFmtId="166" fontId="0" fillId="0" borderId="19" xfId="0" applyNumberFormat="1" applyBorder="1" applyAlignment="1">
      <alignment horizontal="center"/>
    </xf>
    <xf numFmtId="0" fontId="0" fillId="0" borderId="19" xfId="0" applyBorder="1" applyAlignment="1">
      <alignment horizontal="center"/>
    </xf>
    <xf numFmtId="166" fontId="3" fillId="0" borderId="7" xfId="0" applyNumberFormat="1" applyFont="1" applyBorder="1" applyAlignment="1">
      <alignment horizontal="center"/>
    </xf>
    <xf numFmtId="0" fontId="0" fillId="0" borderId="19" xfId="0" applyBorder="1"/>
    <xf numFmtId="0" fontId="3" fillId="0" borderId="19" xfId="0" applyFont="1" applyBorder="1" applyAlignment="1">
      <alignment horizontal="center"/>
    </xf>
    <xf numFmtId="0" fontId="3" fillId="0" borderId="20" xfId="0" applyFont="1" applyBorder="1" applyAlignment="1">
      <alignment horizontal="center"/>
    </xf>
    <xf numFmtId="166" fontId="3" fillId="0" borderId="19" xfId="0" applyNumberFormat="1" applyFont="1" applyBorder="1" applyAlignment="1">
      <alignment horizontal="center"/>
    </xf>
    <xf numFmtId="166" fontId="0" fillId="0" borderId="20" xfId="0" applyNumberFormat="1" applyBorder="1" applyAlignment="1">
      <alignment horizontal="center"/>
    </xf>
    <xf numFmtId="0" fontId="5" fillId="0" borderId="7" xfId="0" applyFont="1" applyFill="1" applyBorder="1"/>
    <xf numFmtId="166" fontId="3" fillId="0" borderId="20" xfId="0" applyNumberFormat="1" applyFont="1" applyBorder="1" applyAlignment="1">
      <alignment horizontal="center"/>
    </xf>
    <xf numFmtId="0" fontId="5" fillId="0" borderId="21" xfId="0" applyFont="1" applyBorder="1" applyAlignment="1">
      <alignment horizontal="center" wrapText="1"/>
    </xf>
    <xf numFmtId="166" fontId="3" fillId="0" borderId="6" xfId="0" applyNumberFormat="1" applyFont="1" applyBorder="1" applyAlignment="1">
      <alignment horizontal="center"/>
    </xf>
    <xf numFmtId="166" fontId="3" fillId="0" borderId="8" xfId="0" applyNumberFormat="1" applyFont="1" applyBorder="1" applyAlignment="1">
      <alignment horizontal="center"/>
    </xf>
    <xf numFmtId="0" fontId="0" fillId="5" borderId="7" xfId="0" applyFill="1" applyBorder="1" applyAlignment="1">
      <alignment horizontal="center" vertical="center" wrapText="1"/>
    </xf>
    <xf numFmtId="0" fontId="3" fillId="5" borderId="7" xfId="0" applyFont="1" applyFill="1" applyBorder="1" applyAlignment="1">
      <alignment horizontal="center" vertical="center" wrapText="1"/>
    </xf>
    <xf numFmtId="165" fontId="0" fillId="5" borderId="0" xfId="0" applyNumberFormat="1" applyFill="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wrapText="1"/>
    </xf>
    <xf numFmtId="0" fontId="3" fillId="0" borderId="6" xfId="0" applyFont="1" applyBorder="1"/>
    <xf numFmtId="0" fontId="3" fillId="0" borderId="8" xfId="1" applyFont="1" applyFill="1" applyBorder="1"/>
    <xf numFmtId="0" fontId="3" fillId="0" borderId="0" xfId="1"/>
    <xf numFmtId="0" fontId="3" fillId="0" borderId="0" xfId="1" applyFont="1"/>
    <xf numFmtId="0" fontId="3" fillId="0" borderId="0" xfId="1" applyFont="1" applyFill="1" applyBorder="1"/>
    <xf numFmtId="0" fontId="3" fillId="0" borderId="0" xfId="1" applyAlignment="1">
      <alignment horizontal="center"/>
    </xf>
    <xf numFmtId="0" fontId="3" fillId="0" borderId="0" xfId="1" applyBorder="1" applyAlignment="1">
      <alignment horizontal="center"/>
    </xf>
    <xf numFmtId="0" fontId="5" fillId="0" borderId="7" xfId="1" applyFont="1" applyFill="1" applyBorder="1"/>
    <xf numFmtId="0" fontId="3" fillId="0" borderId="6" xfId="1" applyFont="1" applyFill="1" applyBorder="1"/>
    <xf numFmtId="166" fontId="3" fillId="0" borderId="15" xfId="1" applyNumberFormat="1" applyFont="1" applyBorder="1" applyAlignment="1">
      <alignment horizontal="center"/>
    </xf>
    <xf numFmtId="0" fontId="3" fillId="0" borderId="0" xfId="1"/>
    <xf numFmtId="0" fontId="3" fillId="0" borderId="0" xfId="1" applyFont="1"/>
    <xf numFmtId="0" fontId="3" fillId="0" borderId="0" xfId="1" applyFont="1" applyBorder="1"/>
    <xf numFmtId="0" fontId="3" fillId="0" borderId="0" xfId="1" applyFont="1" applyFill="1" applyBorder="1"/>
    <xf numFmtId="0" fontId="3" fillId="0" borderId="0" xfId="1" applyAlignment="1">
      <alignment horizontal="center"/>
    </xf>
    <xf numFmtId="0" fontId="3" fillId="0" borderId="0" xfId="1" applyBorder="1"/>
    <xf numFmtId="0" fontId="3" fillId="0" borderId="6" xfId="1" applyBorder="1" applyAlignment="1">
      <alignment horizontal="center"/>
    </xf>
    <xf numFmtId="0" fontId="3" fillId="0" borderId="7" xfId="1" applyBorder="1" applyAlignment="1">
      <alignment horizontal="center"/>
    </xf>
    <xf numFmtId="0" fontId="3" fillId="0" borderId="0" xfId="1" applyBorder="1" applyAlignment="1">
      <alignment horizontal="center"/>
    </xf>
    <xf numFmtId="0" fontId="3" fillId="0" borderId="6" xfId="1" applyBorder="1"/>
    <xf numFmtId="0" fontId="3" fillId="0" borderId="7" xfId="1" applyBorder="1"/>
    <xf numFmtId="0" fontId="3" fillId="5" borderId="6" xfId="1" applyFill="1" applyBorder="1" applyAlignment="1">
      <alignment horizontal="center"/>
    </xf>
    <xf numFmtId="0" fontId="3" fillId="5" borderId="0" xfId="1" applyFill="1" applyBorder="1" applyAlignment="1">
      <alignment horizontal="center"/>
    </xf>
    <xf numFmtId="0" fontId="3" fillId="5" borderId="7" xfId="1" applyFill="1" applyBorder="1" applyAlignment="1">
      <alignment horizontal="center"/>
    </xf>
    <xf numFmtId="0" fontId="3" fillId="0" borderId="8" xfId="1" applyFont="1" applyBorder="1"/>
    <xf numFmtId="0" fontId="3" fillId="0" borderId="10" xfId="1" applyFont="1" applyBorder="1"/>
    <xf numFmtId="0" fontId="3" fillId="0" borderId="12" xfId="1" applyFont="1" applyBorder="1"/>
    <xf numFmtId="0" fontId="3" fillId="0" borderId="7" xfId="1" applyFont="1" applyBorder="1"/>
    <xf numFmtId="0" fontId="3" fillId="0" borderId="9" xfId="1" applyFont="1" applyBorder="1"/>
    <xf numFmtId="0" fontId="3" fillId="0" borderId="7" xfId="1" applyFont="1" applyFill="1" applyBorder="1"/>
    <xf numFmtId="0" fontId="3" fillId="0" borderId="19" xfId="1" applyBorder="1" applyAlignment="1">
      <alignment horizontal="center"/>
    </xf>
    <xf numFmtId="166" fontId="3" fillId="0" borderId="19" xfId="1" applyNumberFormat="1" applyFont="1" applyBorder="1" applyAlignment="1">
      <alignment horizontal="center"/>
    </xf>
    <xf numFmtId="0" fontId="5" fillId="0" borderId="7" xfId="1" applyFont="1" applyFill="1" applyBorder="1"/>
    <xf numFmtId="166" fontId="3" fillId="0" borderId="20" xfId="1" applyNumberFormat="1" applyFont="1" applyBorder="1" applyAlignment="1">
      <alignment horizontal="center"/>
    </xf>
    <xf numFmtId="166" fontId="3" fillId="0" borderId="6" xfId="1" applyNumberFormat="1" applyFont="1" applyBorder="1" applyAlignment="1">
      <alignment horizontal="center"/>
    </xf>
    <xf numFmtId="166" fontId="3" fillId="0" borderId="10" xfId="1" applyNumberFormat="1" applyFont="1" applyBorder="1" applyAlignment="1">
      <alignment horizontal="center"/>
    </xf>
    <xf numFmtId="166" fontId="3" fillId="0" borderId="8" xfId="1" applyNumberFormat="1" applyFont="1" applyBorder="1" applyAlignment="1">
      <alignment horizontal="center"/>
    </xf>
    <xf numFmtId="0" fontId="3" fillId="0" borderId="0" xfId="1" applyBorder="1" applyAlignment="1">
      <alignment wrapText="1"/>
    </xf>
    <xf numFmtId="0" fontId="3" fillId="0" borderId="11" xfId="1" applyBorder="1" applyAlignment="1">
      <alignment wrapText="1"/>
    </xf>
    <xf numFmtId="0" fontId="3" fillId="0" borderId="6" xfId="1" applyFont="1" applyBorder="1"/>
    <xf numFmtId="0" fontId="8" fillId="0" borderId="0" xfId="6"/>
    <xf numFmtId="0" fontId="5" fillId="0" borderId="0" xfId="1" applyFont="1" applyFill="1" applyBorder="1"/>
    <xf numFmtId="0" fontId="5" fillId="4" borderId="13" xfId="0" applyFont="1" applyFill="1" applyBorder="1"/>
    <xf numFmtId="0" fontId="0" fillId="4" borderId="3" xfId="0" applyFill="1" applyBorder="1" applyAlignment="1">
      <alignment horizontal="center"/>
    </xf>
    <xf numFmtId="0" fontId="0" fillId="4" borderId="14" xfId="0" applyFill="1" applyBorder="1" applyAlignment="1">
      <alignment horizontal="center"/>
    </xf>
    <xf numFmtId="0" fontId="5" fillId="3" borderId="35"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Border="1"/>
    <xf numFmtId="0" fontId="0" fillId="5" borderId="39" xfId="0" applyFill="1" applyBorder="1" applyAlignment="1">
      <alignment horizontal="center"/>
    </xf>
    <xf numFmtId="0" fontId="3" fillId="0" borderId="42" xfId="0" applyFont="1" applyBorder="1"/>
    <xf numFmtId="0" fontId="0" fillId="5" borderId="43" xfId="0" applyFill="1" applyBorder="1" applyAlignment="1">
      <alignment horizontal="center"/>
    </xf>
    <xf numFmtId="0" fontId="0" fillId="0" borderId="42" xfId="0" applyBorder="1"/>
    <xf numFmtId="0" fontId="0" fillId="0" borderId="44" xfId="0" applyBorder="1"/>
    <xf numFmtId="0" fontId="0" fillId="0" borderId="45" xfId="0" applyBorder="1"/>
    <xf numFmtId="0" fontId="0" fillId="0" borderId="46" xfId="0" applyBorder="1"/>
    <xf numFmtId="0" fontId="0" fillId="5" borderId="47" xfId="0" applyFill="1" applyBorder="1" applyAlignment="1">
      <alignment horizontal="center"/>
    </xf>
    <xf numFmtId="0" fontId="0" fillId="0" borderId="47" xfId="0" applyBorder="1" applyAlignment="1">
      <alignment horizontal="center"/>
    </xf>
    <xf numFmtId="0" fontId="0" fillId="5" borderId="48" xfId="0" applyFill="1" applyBorder="1" applyAlignment="1">
      <alignment horizontal="center"/>
    </xf>
    <xf numFmtId="0" fontId="5" fillId="4" borderId="3" xfId="0" applyFont="1" applyFill="1" applyBorder="1"/>
    <xf numFmtId="0" fontId="5" fillId="4" borderId="14" xfId="0" applyFont="1" applyFill="1" applyBorder="1"/>
    <xf numFmtId="0" fontId="0" fillId="0" borderId="37" xfId="0" applyBorder="1" applyAlignment="1">
      <alignment horizontal="left" vertical="center"/>
    </xf>
    <xf numFmtId="165" fontId="0" fillId="5" borderId="47" xfId="0" applyNumberFormat="1" applyFill="1" applyBorder="1" applyAlignment="1">
      <alignment horizontal="center" vertical="center"/>
    </xf>
    <xf numFmtId="165" fontId="0" fillId="0" borderId="47" xfId="0" applyNumberForma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65" fontId="0" fillId="5" borderId="47" xfId="0" applyNumberFormat="1" applyFill="1" applyBorder="1" applyAlignment="1">
      <alignment horizontal="center" vertical="center" wrapText="1"/>
    </xf>
    <xf numFmtId="165" fontId="0" fillId="0" borderId="47" xfId="0" applyNumberFormat="1" applyBorder="1" applyAlignment="1">
      <alignment horizontal="center" vertical="center" wrapText="1"/>
    </xf>
    <xf numFmtId="0" fontId="3" fillId="0" borderId="45" xfId="0" applyFont="1" applyBorder="1" applyAlignment="1">
      <alignment horizontal="center"/>
    </xf>
    <xf numFmtId="10" fontId="0" fillId="0" borderId="46" xfId="0" applyNumberFormat="1" applyBorder="1" applyAlignment="1">
      <alignment horizontal="center"/>
    </xf>
    <xf numFmtId="0" fontId="0" fillId="5" borderId="48" xfId="0" applyFill="1" applyBorder="1" applyAlignment="1">
      <alignment horizontal="center" vertical="center" wrapText="1"/>
    </xf>
    <xf numFmtId="0" fontId="0" fillId="4" borderId="3" xfId="0" applyFill="1" applyBorder="1"/>
    <xf numFmtId="164" fontId="0" fillId="5" borderId="8" xfId="0" applyNumberFormat="1" applyFill="1" applyBorder="1" applyAlignment="1">
      <alignment horizontal="center"/>
    </xf>
    <xf numFmtId="164" fontId="0" fillId="5" borderId="9" xfId="0" applyNumberFormat="1" applyFill="1" applyBorder="1" applyAlignment="1">
      <alignment horizontal="center"/>
    </xf>
    <xf numFmtId="0" fontId="5" fillId="3" borderId="21" xfId="0" applyFont="1" applyFill="1" applyBorder="1" applyAlignment="1">
      <alignment horizontal="center" wrapText="1"/>
    </xf>
    <xf numFmtId="166" fontId="0" fillId="5" borderId="6" xfId="0" applyNumberFormat="1" applyFill="1" applyBorder="1" applyAlignment="1">
      <alignment horizontal="center"/>
    </xf>
    <xf numFmtId="0" fontId="0" fillId="5" borderId="19" xfId="0" applyFill="1" applyBorder="1" applyAlignment="1">
      <alignment horizontal="center"/>
    </xf>
    <xf numFmtId="166" fontId="0" fillId="5" borderId="20" xfId="0" applyNumberFormat="1" applyFill="1" applyBorder="1" applyAlignment="1">
      <alignment horizontal="center"/>
    </xf>
    <xf numFmtId="166" fontId="0" fillId="5" borderId="15" xfId="0" applyNumberFormat="1" applyFill="1" applyBorder="1" applyAlignment="1">
      <alignment horizontal="center"/>
    </xf>
    <xf numFmtId="166" fontId="0" fillId="5" borderId="19" xfId="0" applyNumberFormat="1" applyFill="1" applyBorder="1" applyAlignment="1">
      <alignment horizontal="center"/>
    </xf>
    <xf numFmtId="0" fontId="0" fillId="5" borderId="19" xfId="0" applyFill="1" applyBorder="1"/>
    <xf numFmtId="0" fontId="0" fillId="0" borderId="9" xfId="0" applyBorder="1" applyAlignment="1"/>
    <xf numFmtId="0" fontId="3" fillId="4" borderId="16" xfId="0" applyFont="1" applyFill="1" applyBorder="1"/>
    <xf numFmtId="0" fontId="5" fillId="0" borderId="50" xfId="0" applyFont="1" applyBorder="1" applyAlignment="1">
      <alignment horizontal="left" vertical="center" wrapText="1"/>
    </xf>
    <xf numFmtId="166" fontId="3" fillId="5" borderId="19" xfId="0" applyNumberFormat="1" applyFont="1" applyFill="1" applyBorder="1" applyAlignment="1">
      <alignment horizontal="center"/>
    </xf>
    <xf numFmtId="0" fontId="3" fillId="5" borderId="19" xfId="0" applyFont="1" applyFill="1" applyBorder="1" applyAlignment="1">
      <alignment horizontal="center"/>
    </xf>
    <xf numFmtId="166" fontId="3" fillId="5" borderId="20" xfId="0" applyNumberFormat="1" applyFont="1" applyFill="1" applyBorder="1" applyAlignment="1">
      <alignment horizontal="center"/>
    </xf>
    <xf numFmtId="166" fontId="3" fillId="5" borderId="10" xfId="0" applyNumberFormat="1" applyFont="1" applyFill="1" applyBorder="1" applyAlignment="1">
      <alignment horizontal="center"/>
    </xf>
    <xf numFmtId="166" fontId="3" fillId="5" borderId="6" xfId="0" applyNumberFormat="1" applyFont="1" applyFill="1" applyBorder="1" applyAlignment="1">
      <alignment horizontal="center"/>
    </xf>
    <xf numFmtId="166" fontId="3" fillId="5" borderId="8" xfId="0" applyNumberFormat="1" applyFont="1" applyFill="1" applyBorder="1" applyAlignment="1">
      <alignment horizontal="center"/>
    </xf>
    <xf numFmtId="166" fontId="0" fillId="5" borderId="10" xfId="0" applyNumberFormat="1" applyFill="1" applyBorder="1" applyAlignment="1">
      <alignment horizontal="center"/>
    </xf>
    <xf numFmtId="166" fontId="0" fillId="5" borderId="8" xfId="0" applyNumberFormat="1" applyFill="1" applyBorder="1" applyAlignment="1">
      <alignment horizontal="center"/>
    </xf>
    <xf numFmtId="166" fontId="3" fillId="5" borderId="7" xfId="0" applyNumberFormat="1" applyFont="1" applyFill="1" applyBorder="1" applyAlignment="1">
      <alignment horizontal="center"/>
    </xf>
    <xf numFmtId="166" fontId="0" fillId="5" borderId="7" xfId="0" applyNumberFormat="1" applyFill="1" applyBorder="1" applyAlignment="1">
      <alignment horizontal="center"/>
    </xf>
    <xf numFmtId="0" fontId="3" fillId="5" borderId="7" xfId="0" applyFont="1" applyFill="1" applyBorder="1" applyAlignment="1">
      <alignment horizontal="center"/>
    </xf>
    <xf numFmtId="0" fontId="5" fillId="0" borderId="51" xfId="0" applyFont="1" applyBorder="1" applyAlignment="1">
      <alignment vertical="center"/>
    </xf>
    <xf numFmtId="0" fontId="5" fillId="0" borderId="5"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51"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Border="1" applyAlignment="1">
      <alignment horizontal="center" vertical="center" wrapText="1"/>
    </xf>
    <xf numFmtId="0" fontId="5"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5"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5" xfId="1" applyFont="1" applyBorder="1" applyAlignment="1">
      <alignment vertical="center"/>
    </xf>
    <xf numFmtId="0" fontId="5" fillId="0" borderId="1" xfId="1" applyFont="1" applyBorder="1" applyAlignment="1">
      <alignment vertical="center"/>
    </xf>
    <xf numFmtId="0" fontId="5" fillId="0" borderId="21" xfId="1" applyFont="1" applyBorder="1" applyAlignment="1">
      <alignment horizontal="center" vertical="center" wrapText="1"/>
    </xf>
    <xf numFmtId="0" fontId="5" fillId="3" borderId="21" xfId="1" applyFont="1" applyFill="1" applyBorder="1" applyAlignment="1">
      <alignment horizontal="center" vertical="center" wrapText="1"/>
    </xf>
    <xf numFmtId="166" fontId="3" fillId="5" borderId="6" xfId="1" applyNumberFormat="1" applyFont="1" applyFill="1" applyBorder="1" applyAlignment="1">
      <alignment horizontal="center"/>
    </xf>
    <xf numFmtId="0" fontId="3" fillId="5" borderId="19" xfId="1" applyFill="1" applyBorder="1" applyAlignment="1">
      <alignment horizontal="center"/>
    </xf>
    <xf numFmtId="166" fontId="3" fillId="5" borderId="8" xfId="1" applyNumberFormat="1" applyFont="1" applyFill="1" applyBorder="1" applyAlignment="1">
      <alignment horizontal="center"/>
    </xf>
    <xf numFmtId="166" fontId="3" fillId="0" borderId="0" xfId="1" applyNumberFormat="1" applyFont="1" applyFill="1" applyBorder="1" applyAlignment="1">
      <alignment horizontal="center"/>
    </xf>
    <xf numFmtId="0" fontId="3" fillId="0" borderId="3" xfId="1" applyFont="1" applyFill="1" applyBorder="1"/>
    <xf numFmtId="166" fontId="3" fillId="0" borderId="3" xfId="1" applyNumberFormat="1" applyFont="1" applyFill="1" applyBorder="1" applyAlignment="1">
      <alignment horizontal="center"/>
    </xf>
    <xf numFmtId="166" fontId="3" fillId="5" borderId="10" xfId="1" applyNumberFormat="1" applyFont="1" applyFill="1" applyBorder="1" applyAlignment="1">
      <alignment horizontal="center"/>
    </xf>
    <xf numFmtId="0" fontId="0" fillId="0" borderId="19" xfId="0" applyFill="1" applyBorder="1" applyAlignment="1">
      <alignment horizontal="center"/>
    </xf>
    <xf numFmtId="0" fontId="3" fillId="0" borderId="6" xfId="1" applyBorder="1" applyAlignment="1">
      <alignment horizontal="center"/>
    </xf>
    <xf numFmtId="0" fontId="3" fillId="0" borderId="19" xfId="1" applyBorder="1" applyAlignment="1">
      <alignment horizontal="center"/>
    </xf>
    <xf numFmtId="0" fontId="3" fillId="0" borderId="19" xfId="1" applyBorder="1"/>
    <xf numFmtId="166" fontId="3" fillId="0" borderId="6" xfId="1" applyNumberFormat="1" applyFont="1" applyBorder="1" applyAlignment="1">
      <alignment horizontal="center"/>
    </xf>
    <xf numFmtId="0" fontId="3" fillId="0" borderId="0" xfId="1" applyFont="1" applyBorder="1"/>
    <xf numFmtId="0" fontId="3" fillId="0" borderId="0" xfId="1" applyFont="1" applyFill="1" applyBorder="1"/>
    <xf numFmtId="0" fontId="3" fillId="0" borderId="6" xfId="1" applyBorder="1" applyAlignment="1">
      <alignment horizontal="center"/>
    </xf>
    <xf numFmtId="0" fontId="3" fillId="5" borderId="6" xfId="1" applyFill="1" applyBorder="1" applyAlignment="1">
      <alignment horizontal="center"/>
    </xf>
    <xf numFmtId="0" fontId="3" fillId="0" borderId="10" xfId="1" applyFont="1" applyBorder="1"/>
    <xf numFmtId="0" fontId="3" fillId="0" borderId="12" xfId="1" applyFont="1" applyBorder="1"/>
    <xf numFmtId="0" fontId="3" fillId="0" borderId="7" xfId="1" applyFont="1" applyBorder="1"/>
    <xf numFmtId="0" fontId="3" fillId="0" borderId="9" xfId="1" applyFont="1" applyBorder="1"/>
    <xf numFmtId="0" fontId="3" fillId="0" borderId="7" xfId="1" applyFont="1" applyFill="1" applyBorder="1"/>
    <xf numFmtId="0" fontId="3" fillId="0" borderId="19" xfId="1" applyBorder="1" applyAlignment="1">
      <alignment horizontal="center"/>
    </xf>
    <xf numFmtId="0" fontId="3" fillId="0" borderId="19" xfId="1" applyBorder="1"/>
    <xf numFmtId="166" fontId="3" fillId="0" borderId="19" xfId="1" applyNumberFormat="1" applyFont="1" applyBorder="1" applyAlignment="1">
      <alignment horizontal="center"/>
    </xf>
    <xf numFmtId="0" fontId="5" fillId="0" borderId="7" xfId="1" applyFont="1" applyFill="1" applyBorder="1"/>
    <xf numFmtId="166" fontId="3" fillId="0" borderId="20" xfId="1" applyNumberFormat="1" applyFont="1" applyBorder="1" applyAlignment="1">
      <alignment horizontal="center"/>
    </xf>
    <xf numFmtId="166" fontId="3" fillId="0" borderId="6" xfId="1" applyNumberFormat="1" applyFont="1" applyBorder="1" applyAlignment="1">
      <alignment horizontal="center"/>
    </xf>
    <xf numFmtId="166" fontId="3" fillId="0" borderId="10" xfId="1" applyNumberFormat="1" applyFont="1" applyBorder="1" applyAlignment="1">
      <alignment horizontal="center"/>
    </xf>
    <xf numFmtId="166" fontId="3" fillId="0" borderId="8" xfId="1" applyNumberFormat="1" applyFont="1" applyBorder="1" applyAlignment="1">
      <alignment horizontal="center"/>
    </xf>
    <xf numFmtId="0" fontId="3" fillId="0" borderId="6" xfId="1" applyFont="1" applyBorder="1"/>
    <xf numFmtId="0" fontId="8" fillId="0" borderId="0" xfId="6"/>
    <xf numFmtId="0" fontId="3" fillId="5" borderId="19" xfId="1" applyFill="1" applyBorder="1"/>
    <xf numFmtId="0" fontId="5" fillId="0" borderId="52" xfId="1" applyFont="1" applyBorder="1" applyAlignment="1">
      <alignment vertical="center"/>
    </xf>
    <xf numFmtId="0" fontId="5" fillId="3" borderId="53" xfId="1" applyFont="1" applyFill="1" applyBorder="1" applyAlignment="1">
      <alignment horizontal="center" vertical="center" wrapText="1"/>
    </xf>
    <xf numFmtId="0" fontId="5" fillId="0" borderId="53" xfId="1" applyFont="1" applyBorder="1" applyAlignment="1">
      <alignment horizontal="center" vertical="center" wrapText="1"/>
    </xf>
    <xf numFmtId="0" fontId="3" fillId="0" borderId="8" xfId="0" applyFont="1" applyBorder="1" applyAlignment="1">
      <alignment horizontal="center"/>
    </xf>
    <xf numFmtId="166" fontId="3" fillId="0" borderId="0" xfId="0" applyNumberFormat="1" applyFont="1" applyBorder="1" applyAlignment="1">
      <alignment horizontal="center"/>
    </xf>
    <xf numFmtId="166" fontId="3" fillId="0" borderId="11" xfId="0" applyNumberFormat="1" applyFont="1" applyBorder="1" applyAlignment="1">
      <alignment horizontal="center"/>
    </xf>
    <xf numFmtId="166" fontId="5" fillId="5" borderId="19" xfId="0" applyNumberFormat="1" applyFont="1" applyFill="1" applyBorder="1" applyAlignment="1">
      <alignment horizontal="center"/>
    </xf>
    <xf numFmtId="0" fontId="27" fillId="4" borderId="3" xfId="0" applyFont="1" applyFill="1" applyBorder="1" applyAlignment="1">
      <alignment horizontal="center"/>
    </xf>
    <xf numFmtId="0" fontId="27" fillId="4" borderId="14" xfId="0" applyFont="1" applyFill="1" applyBorder="1" applyAlignment="1">
      <alignment horizontal="center"/>
    </xf>
    <xf numFmtId="0" fontId="27" fillId="0" borderId="0" xfId="0" applyFont="1" applyAlignment="1">
      <alignment horizontal="center"/>
    </xf>
    <xf numFmtId="1" fontId="0" fillId="0" borderId="2" xfId="0" applyNumberFormat="1" applyBorder="1" applyAlignment="1">
      <alignment horizontal="center"/>
    </xf>
    <xf numFmtId="0" fontId="5" fillId="3" borderId="5"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21" xfId="0" applyFont="1" applyBorder="1" applyAlignment="1">
      <alignment horizontal="center" vertical="center"/>
    </xf>
    <xf numFmtId="1" fontId="0" fillId="5" borderId="19" xfId="0" applyNumberFormat="1" applyFill="1" applyBorder="1" applyAlignment="1">
      <alignment horizontal="center"/>
    </xf>
    <xf numFmtId="1" fontId="0" fillId="5" borderId="20" xfId="0" applyNumberFormat="1" applyFill="1" applyBorder="1" applyAlignment="1">
      <alignment horizontal="center"/>
    </xf>
    <xf numFmtId="1" fontId="0" fillId="5" borderId="15" xfId="0" applyNumberFormat="1"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5" fillId="0" borderId="1" xfId="3" applyFont="1" applyBorder="1" applyAlignment="1">
      <alignment horizontal="center" vertical="center" wrapText="1"/>
    </xf>
    <xf numFmtId="0" fontId="2" fillId="0" borderId="0" xfId="47" applyBorder="1"/>
    <xf numFmtId="0" fontId="2" fillId="0" borderId="0" xfId="47" applyBorder="1" applyAlignment="1">
      <alignment horizontal="center"/>
    </xf>
    <xf numFmtId="0" fontId="2" fillId="0" borderId="6" xfId="47" applyBorder="1"/>
    <xf numFmtId="0" fontId="2" fillId="0" borderId="8" xfId="47" applyBorder="1"/>
    <xf numFmtId="0" fontId="2" fillId="0" borderId="11" xfId="47" applyBorder="1" applyAlignment="1">
      <alignment horizontal="center"/>
    </xf>
    <xf numFmtId="0" fontId="2" fillId="0" borderId="11" xfId="47" applyBorder="1"/>
    <xf numFmtId="164" fontId="2" fillId="0" borderId="7" xfId="47" applyNumberFormat="1" applyBorder="1" applyAlignment="1">
      <alignment horizontal="center"/>
    </xf>
    <xf numFmtId="0" fontId="24" fillId="0" borderId="0" xfId="47" applyFont="1" applyBorder="1" applyAlignment="1">
      <alignment wrapText="1"/>
    </xf>
    <xf numFmtId="0" fontId="5" fillId="0" borderId="21" xfId="3" applyFont="1" applyBorder="1" applyAlignment="1">
      <alignment horizontal="center" vertical="center" wrapText="1"/>
    </xf>
    <xf numFmtId="164" fontId="2" fillId="0" borderId="19" xfId="47" applyNumberFormat="1" applyBorder="1" applyAlignment="1">
      <alignment horizontal="center"/>
    </xf>
    <xf numFmtId="0" fontId="2" fillId="0" borderId="19" xfId="47" applyBorder="1" applyAlignment="1">
      <alignment horizontal="center"/>
    </xf>
    <xf numFmtId="0" fontId="2" fillId="0" borderId="20" xfId="47" applyBorder="1" applyAlignment="1">
      <alignment horizontal="center"/>
    </xf>
    <xf numFmtId="0" fontId="8" fillId="0" borderId="0" xfId="6" applyBorder="1"/>
    <xf numFmtId="0" fontId="24" fillId="0" borderId="0" xfId="47" applyFont="1" applyBorder="1" applyAlignment="1">
      <alignment vertical="center" wrapText="1"/>
    </xf>
    <xf numFmtId="164" fontId="2" fillId="0" borderId="0" xfId="47" applyNumberFormat="1" applyBorder="1"/>
    <xf numFmtId="0" fontId="2" fillId="0" borderId="7" xfId="47" applyBorder="1" applyAlignment="1">
      <alignment horizontal="center"/>
    </xf>
    <xf numFmtId="0" fontId="2" fillId="0" borderId="9" xfId="47" applyBorder="1" applyAlignment="1">
      <alignment horizontal="center"/>
    </xf>
    <xf numFmtId="0" fontId="5" fillId="0" borderId="5" xfId="3" applyFont="1" applyBorder="1" applyAlignment="1">
      <alignment horizontal="center" vertical="center" wrapText="1"/>
    </xf>
    <xf numFmtId="0" fontId="24" fillId="0" borderId="5" xfId="47" applyFont="1" applyBorder="1" applyAlignment="1">
      <alignment horizontal="center" vertical="center" wrapText="1"/>
    </xf>
    <xf numFmtId="164" fontId="2" fillId="0" borderId="8" xfId="47" applyNumberFormat="1" applyBorder="1" applyAlignment="1">
      <alignment horizontal="center"/>
    </xf>
    <xf numFmtId="0" fontId="24" fillId="0" borderId="21" xfId="47" applyFont="1" applyBorder="1" applyAlignment="1">
      <alignment horizontal="center" vertical="center" wrapText="1"/>
    </xf>
    <xf numFmtId="164" fontId="2" fillId="0" borderId="20" xfId="47" applyNumberFormat="1" applyBorder="1" applyAlignment="1">
      <alignment horizontal="center"/>
    </xf>
    <xf numFmtId="0" fontId="5" fillId="3" borderId="21" xfId="3" applyFont="1" applyFill="1" applyBorder="1" applyAlignment="1">
      <alignment horizontal="center" vertical="center" wrapText="1"/>
    </xf>
    <xf numFmtId="0" fontId="24" fillId="3" borderId="4" xfId="47" applyFont="1" applyFill="1" applyBorder="1" applyAlignment="1">
      <alignment horizontal="center" vertical="center" wrapText="1"/>
    </xf>
    <xf numFmtId="0" fontId="24" fillId="3" borderId="5" xfId="47" applyFont="1" applyFill="1" applyBorder="1" applyAlignment="1">
      <alignment horizontal="center" vertical="center" wrapText="1"/>
    </xf>
    <xf numFmtId="164" fontId="2" fillId="5" borderId="6" xfId="47" applyNumberFormat="1" applyFill="1" applyBorder="1" applyAlignment="1">
      <alignment horizontal="center"/>
    </xf>
    <xf numFmtId="0" fontId="2" fillId="5" borderId="6" xfId="47" applyFill="1" applyBorder="1" applyAlignment="1">
      <alignment horizontal="center"/>
    </xf>
    <xf numFmtId="164" fontId="2" fillId="5" borderId="8" xfId="47" applyNumberFormat="1" applyFill="1" applyBorder="1" applyAlignment="1">
      <alignment horizontal="center"/>
    </xf>
    <xf numFmtId="164" fontId="2" fillId="5" borderId="7" xfId="47" applyNumberFormat="1" applyFill="1" applyBorder="1" applyAlignment="1">
      <alignment horizontal="center"/>
    </xf>
    <xf numFmtId="0" fontId="2" fillId="5" borderId="7" xfId="47" applyFill="1" applyBorder="1" applyAlignment="1">
      <alignment horizontal="center"/>
    </xf>
    <xf numFmtId="164" fontId="2" fillId="5" borderId="9" xfId="47" applyNumberFormat="1" applyFill="1" applyBorder="1" applyAlignment="1">
      <alignment horizontal="center"/>
    </xf>
    <xf numFmtId="164" fontId="2" fillId="5" borderId="19" xfId="47" applyNumberFormat="1" applyFill="1" applyBorder="1" applyAlignment="1">
      <alignment horizontal="center"/>
    </xf>
    <xf numFmtId="0" fontId="2" fillId="5" borderId="19" xfId="47" applyFill="1" applyBorder="1" applyAlignment="1">
      <alignment horizontal="center"/>
    </xf>
    <xf numFmtId="0" fontId="2" fillId="5" borderId="20" xfId="47" applyFill="1" applyBorder="1" applyAlignment="1">
      <alignment horizontal="center"/>
    </xf>
    <xf numFmtId="0" fontId="2" fillId="0" borderId="0" xfId="47" applyBorder="1"/>
    <xf numFmtId="0" fontId="2" fillId="0" borderId="0" xfId="47" applyBorder="1" applyAlignment="1">
      <alignment horizontal="center"/>
    </xf>
    <xf numFmtId="164" fontId="2" fillId="0" borderId="0" xfId="47" applyNumberFormat="1" applyFill="1" applyBorder="1" applyAlignment="1">
      <alignment horizontal="center"/>
    </xf>
    <xf numFmtId="0" fontId="2" fillId="0" borderId="52" xfId="47" applyBorder="1" applyAlignment="1">
      <alignment horizontal="center"/>
    </xf>
    <xf numFmtId="0" fontId="2" fillId="0" borderId="6" xfId="47" applyBorder="1"/>
    <xf numFmtId="0" fontId="2" fillId="0" borderId="14" xfId="47" applyBorder="1" applyAlignment="1">
      <alignment horizontal="center"/>
    </xf>
    <xf numFmtId="0" fontId="2" fillId="0" borderId="51" xfId="47" applyBorder="1" applyAlignment="1">
      <alignment horizontal="center"/>
    </xf>
    <xf numFmtId="0" fontId="2" fillId="0" borderId="13" xfId="47" applyBorder="1"/>
    <xf numFmtId="0" fontId="2" fillId="0" borderId="3" xfId="47" applyBorder="1"/>
    <xf numFmtId="0" fontId="2" fillId="0" borderId="8" xfId="47" applyBorder="1"/>
    <xf numFmtId="0" fontId="2" fillId="0" borderId="11" xfId="47" applyBorder="1" applyAlignment="1">
      <alignment horizontal="center"/>
    </xf>
    <xf numFmtId="164" fontId="2" fillId="0" borderId="11" xfId="47" applyNumberFormat="1" applyBorder="1" applyAlignment="1">
      <alignment horizontal="center"/>
    </xf>
    <xf numFmtId="164" fontId="2" fillId="0" borderId="9" xfId="47" applyNumberFormat="1" applyBorder="1" applyAlignment="1">
      <alignment horizontal="center"/>
    </xf>
    <xf numFmtId="0" fontId="28" fillId="0" borderId="50" xfId="47" applyFont="1" applyFill="1" applyBorder="1" applyAlignment="1">
      <alignment horizontal="center"/>
    </xf>
    <xf numFmtId="164" fontId="2" fillId="0" borderId="7" xfId="47" applyNumberFormat="1" applyFill="1" applyBorder="1" applyAlignment="1">
      <alignment horizontal="center"/>
    </xf>
    <xf numFmtId="0" fontId="3" fillId="0" borderId="6" xfId="3" applyBorder="1"/>
    <xf numFmtId="164" fontId="2" fillId="0" borderId="11" xfId="47" applyNumberFormat="1" applyFill="1" applyBorder="1" applyAlignment="1">
      <alignment horizontal="center"/>
    </xf>
    <xf numFmtId="164" fontId="2" fillId="0" borderId="9" xfId="47" applyNumberFormat="1" applyFill="1" applyBorder="1" applyAlignment="1">
      <alignment horizontal="center"/>
    </xf>
    <xf numFmtId="0" fontId="2" fillId="0" borderId="3" xfId="47" applyBorder="1" applyAlignment="1">
      <alignment horizontal="center"/>
    </xf>
    <xf numFmtId="164" fontId="2" fillId="0" borderId="6" xfId="47" applyNumberFormat="1" applyFill="1" applyBorder="1" applyAlignment="1">
      <alignment horizontal="center"/>
    </xf>
    <xf numFmtId="164" fontId="2" fillId="0" borderId="8" xfId="47" applyNumberFormat="1" applyFill="1" applyBorder="1" applyAlignment="1">
      <alignment horizontal="center"/>
    </xf>
    <xf numFmtId="0" fontId="2" fillId="3" borderId="3" xfId="47" applyFill="1" applyBorder="1" applyAlignment="1">
      <alignment horizontal="center"/>
    </xf>
    <xf numFmtId="0" fontId="2" fillId="3" borderId="14" xfId="47" applyFill="1" applyBorder="1" applyAlignment="1">
      <alignment horizontal="center"/>
    </xf>
    <xf numFmtId="164" fontId="2" fillId="5" borderId="0" xfId="47" applyNumberFormat="1" applyFill="1" applyBorder="1" applyAlignment="1">
      <alignment horizontal="center"/>
    </xf>
    <xf numFmtId="164" fontId="2" fillId="5" borderId="11" xfId="47" applyNumberFormat="1" applyFill="1" applyBorder="1" applyAlignment="1">
      <alignment horizontal="center"/>
    </xf>
    <xf numFmtId="0" fontId="24" fillId="0" borderId="13" xfId="47" applyFont="1" applyBorder="1" applyAlignment="1">
      <alignment horizontal="center"/>
    </xf>
    <xf numFmtId="0" fontId="24" fillId="3" borderId="13" xfId="47" applyFont="1" applyFill="1" applyBorder="1" applyAlignment="1">
      <alignment horizontal="center"/>
    </xf>
    <xf numFmtId="0" fontId="2" fillId="37" borderId="50" xfId="47" applyFill="1" applyBorder="1" applyAlignment="1">
      <alignment horizontal="center" wrapText="1"/>
    </xf>
    <xf numFmtId="0" fontId="2" fillId="37" borderId="52" xfId="47" applyFill="1" applyBorder="1" applyAlignment="1">
      <alignment horizontal="center"/>
    </xf>
    <xf numFmtId="0" fontId="2" fillId="37" borderId="51" xfId="47" applyFill="1" applyBorder="1" applyAlignment="1">
      <alignment horizontal="center"/>
    </xf>
    <xf numFmtId="0" fontId="2" fillId="0" borderId="50" xfId="47" applyFill="1" applyBorder="1" applyAlignment="1">
      <alignment horizontal="center" wrapText="1"/>
    </xf>
    <xf numFmtId="164" fontId="2" fillId="5" borderId="6" xfId="47" applyNumberFormat="1" applyFont="1" applyFill="1" applyBorder="1" applyAlignment="1">
      <alignment horizontal="center"/>
    </xf>
    <xf numFmtId="164" fontId="2" fillId="0" borderId="6" xfId="47" applyNumberFormat="1" applyFont="1" applyFill="1" applyBorder="1" applyAlignment="1">
      <alignment horizontal="center"/>
    </xf>
    <xf numFmtId="0" fontId="2" fillId="0" borderId="0" xfId="47" applyBorder="1"/>
    <xf numFmtId="164" fontId="2" fillId="0" borderId="0" xfId="47" applyNumberFormat="1" applyBorder="1" applyAlignment="1">
      <alignment horizontal="center"/>
    </xf>
    <xf numFmtId="0" fontId="2" fillId="0" borderId="0" xfId="47" applyBorder="1" applyAlignment="1">
      <alignment horizontal="center"/>
    </xf>
    <xf numFmtId="0" fontId="2" fillId="0" borderId="0" xfId="47" applyNumberFormat="1" applyBorder="1" applyAlignment="1">
      <alignment wrapText="1"/>
    </xf>
    <xf numFmtId="0" fontId="2" fillId="0" borderId="6" xfId="47" applyBorder="1"/>
    <xf numFmtId="0" fontId="2" fillId="0" borderId="8" xfId="47" applyBorder="1"/>
    <xf numFmtId="0" fontId="2" fillId="0" borderId="11" xfId="47" applyBorder="1" applyAlignment="1">
      <alignment horizontal="center"/>
    </xf>
    <xf numFmtId="164" fontId="2" fillId="0" borderId="7" xfId="47" applyNumberFormat="1" applyBorder="1" applyAlignment="1">
      <alignment horizontal="center"/>
    </xf>
    <xf numFmtId="1" fontId="2" fillId="0" borderId="0" xfId="47" applyNumberFormat="1" applyBorder="1" applyAlignment="1">
      <alignment horizontal="center" wrapText="1"/>
    </xf>
    <xf numFmtId="0" fontId="5" fillId="0" borderId="13" xfId="0" applyFont="1" applyBorder="1" applyAlignment="1">
      <alignment horizontal="left" vertical="center" wrapText="1"/>
    </xf>
    <xf numFmtId="0" fontId="24" fillId="0" borderId="5" xfId="47" applyFont="1" applyBorder="1" applyAlignment="1">
      <alignment horizontal="center"/>
    </xf>
    <xf numFmtId="0" fontId="5" fillId="0" borderId="1" xfId="3" applyFont="1" applyBorder="1" applyAlignment="1">
      <alignment horizontal="center" vertical="center"/>
    </xf>
    <xf numFmtId="0" fontId="5" fillId="0" borderId="5" xfId="3" applyFont="1" applyBorder="1" applyAlignment="1">
      <alignment horizontal="center" vertical="center"/>
    </xf>
    <xf numFmtId="0" fontId="5" fillId="0" borderId="0" xfId="3" applyFont="1" applyBorder="1" applyAlignment="1">
      <alignment horizontal="center" vertical="center"/>
    </xf>
    <xf numFmtId="0" fontId="5" fillId="0" borderId="21" xfId="3" applyFont="1" applyBorder="1" applyAlignment="1">
      <alignment horizontal="center" vertical="center"/>
    </xf>
    <xf numFmtId="0" fontId="5" fillId="3" borderId="21" xfId="3" applyFont="1" applyFill="1" applyBorder="1" applyAlignment="1">
      <alignment horizontal="center" vertical="center"/>
    </xf>
    <xf numFmtId="0" fontId="24" fillId="3" borderId="21" xfId="47" applyFont="1" applyFill="1" applyBorder="1" applyAlignment="1">
      <alignment horizontal="center" vertical="center"/>
    </xf>
    <xf numFmtId="164" fontId="2" fillId="5" borderId="20" xfId="47" applyNumberFormat="1" applyFill="1" applyBorder="1" applyAlignment="1">
      <alignment horizontal="center"/>
    </xf>
    <xf numFmtId="0" fontId="30" fillId="0" borderId="0" xfId="0" applyFont="1"/>
    <xf numFmtId="0" fontId="2" fillId="0" borderId="0" xfId="47"/>
    <xf numFmtId="0" fontId="2" fillId="0" borderId="0" xfId="47" applyBorder="1"/>
    <xf numFmtId="0" fontId="2" fillId="0" borderId="0" xfId="47" applyBorder="1" applyAlignment="1">
      <alignment horizontal="center"/>
    </xf>
    <xf numFmtId="0" fontId="2" fillId="0" borderId="0" xfId="47" applyAlignment="1">
      <alignment horizontal="left"/>
    </xf>
    <xf numFmtId="0" fontId="2" fillId="0" borderId="6" xfId="47" applyBorder="1"/>
    <xf numFmtId="0" fontId="2" fillId="0" borderId="8" xfId="47" applyBorder="1"/>
    <xf numFmtId="0" fontId="2" fillId="0" borderId="9" xfId="47" applyBorder="1"/>
    <xf numFmtId="0" fontId="2" fillId="0" borderId="11" xfId="47" applyBorder="1"/>
    <xf numFmtId="0" fontId="2" fillId="0" borderId="0" xfId="47" applyBorder="1" applyAlignment="1">
      <alignment horizontal="left"/>
    </xf>
    <xf numFmtId="3" fontId="2" fillId="0" borderId="0" xfId="47" applyNumberFormat="1" applyBorder="1" applyAlignment="1">
      <alignment horizontal="left"/>
    </xf>
    <xf numFmtId="167" fontId="2" fillId="0" borderId="7" xfId="47" applyNumberFormat="1" applyBorder="1" applyAlignment="1">
      <alignment horizontal="left"/>
    </xf>
    <xf numFmtId="0" fontId="2" fillId="0" borderId="6" xfId="47" applyBorder="1" applyAlignment="1">
      <alignment horizontal="left" indent="2"/>
    </xf>
    <xf numFmtId="0" fontId="2" fillId="0" borderId="0" xfId="47" applyBorder="1" applyAlignment="1">
      <alignment horizontal="left" indent="2"/>
    </xf>
    <xf numFmtId="3" fontId="2" fillId="0" borderId="0" xfId="47" applyNumberFormat="1" applyBorder="1" applyAlignment="1">
      <alignment horizontal="left" indent="2"/>
    </xf>
    <xf numFmtId="0" fontId="2" fillId="0" borderId="7" xfId="47" applyBorder="1" applyAlignment="1">
      <alignment horizontal="left" indent="2"/>
    </xf>
    <xf numFmtId="167" fontId="2" fillId="0" borderId="7" xfId="47" applyNumberFormat="1" applyBorder="1" applyAlignment="1">
      <alignment horizontal="left" indent="2"/>
    </xf>
    <xf numFmtId="0" fontId="2" fillId="0" borderId="11" xfId="47" applyBorder="1" applyAlignment="1">
      <alignment horizontal="left"/>
    </xf>
    <xf numFmtId="3" fontId="2" fillId="0" borderId="11" xfId="47" applyNumberFormat="1" applyBorder="1" applyAlignment="1">
      <alignment horizontal="left"/>
    </xf>
    <xf numFmtId="167" fontId="2" fillId="0" borderId="9" xfId="47" applyNumberFormat="1" applyBorder="1" applyAlignment="1">
      <alignment horizontal="left"/>
    </xf>
    <xf numFmtId="0" fontId="28" fillId="0" borderId="6" xfId="47" applyFont="1" applyBorder="1"/>
    <xf numFmtId="0" fontId="24" fillId="0" borderId="1" xfId="47" applyFont="1" applyBorder="1" applyAlignment="1">
      <alignment horizontal="center"/>
    </xf>
    <xf numFmtId="0" fontId="5" fillId="0" borderId="50" xfId="0" applyFont="1" applyBorder="1" applyAlignment="1">
      <alignment horizontal="center" vertical="center" wrapText="1"/>
    </xf>
    <xf numFmtId="0" fontId="24" fillId="0" borderId="21" xfId="47" applyFont="1" applyBorder="1" applyAlignment="1">
      <alignment horizontal="center"/>
    </xf>
    <xf numFmtId="165" fontId="2" fillId="5" borderId="19" xfId="47" applyNumberFormat="1" applyFill="1" applyBorder="1" applyAlignment="1">
      <alignment horizontal="left"/>
    </xf>
    <xf numFmtId="165" fontId="2" fillId="5" borderId="19" xfId="47" applyNumberFormat="1" applyFill="1" applyBorder="1" applyAlignment="1">
      <alignment horizontal="left" indent="2"/>
    </xf>
    <xf numFmtId="165" fontId="2" fillId="5" borderId="20" xfId="47" applyNumberFormat="1" applyFill="1" applyBorder="1" applyAlignment="1">
      <alignment horizontal="left"/>
    </xf>
    <xf numFmtId="0" fontId="24" fillId="3" borderId="21" xfId="47" applyFont="1" applyFill="1" applyBorder="1" applyAlignment="1">
      <alignment horizontal="center"/>
    </xf>
    <xf numFmtId="167" fontId="2" fillId="5" borderId="19" xfId="47" applyNumberFormat="1" applyFill="1" applyBorder="1" applyAlignment="1">
      <alignment horizontal="left"/>
    </xf>
    <xf numFmtId="0" fontId="2" fillId="5" borderId="19" xfId="47" applyFill="1" applyBorder="1" applyAlignment="1">
      <alignment horizontal="left" indent="2"/>
    </xf>
    <xf numFmtId="167" fontId="2" fillId="5" borderId="19" xfId="47" applyNumberFormat="1" applyFill="1" applyBorder="1" applyAlignment="1">
      <alignment horizontal="left" indent="2"/>
    </xf>
    <xf numFmtId="167" fontId="2" fillId="5" borderId="20" xfId="47" applyNumberFormat="1" applyFill="1" applyBorder="1" applyAlignment="1">
      <alignment horizontal="left"/>
    </xf>
    <xf numFmtId="3" fontId="2" fillId="5" borderId="19" xfId="47" applyNumberFormat="1" applyFill="1" applyBorder="1" applyAlignment="1">
      <alignment horizontal="left"/>
    </xf>
    <xf numFmtId="3" fontId="2" fillId="5" borderId="19" xfId="47" applyNumberFormat="1" applyFill="1" applyBorder="1" applyAlignment="1">
      <alignment horizontal="left" indent="2"/>
    </xf>
    <xf numFmtId="3" fontId="2" fillId="5" borderId="20" xfId="47" applyNumberFormat="1" applyFill="1" applyBorder="1" applyAlignment="1">
      <alignment horizontal="left"/>
    </xf>
    <xf numFmtId="1" fontId="2" fillId="0" borderId="0" xfId="47" applyNumberFormat="1" applyBorder="1" applyAlignment="1">
      <alignment horizontal="center"/>
    </xf>
    <xf numFmtId="1" fontId="2" fillId="0" borderId="11" xfId="47" applyNumberFormat="1" applyBorder="1" applyAlignment="1">
      <alignment horizontal="center"/>
    </xf>
    <xf numFmtId="0" fontId="3" fillId="0" borderId="0" xfId="1"/>
    <xf numFmtId="165" fontId="3" fillId="0" borderId="0" xfId="1" applyNumberFormat="1" applyAlignment="1">
      <alignment horizontal="center"/>
    </xf>
    <xf numFmtId="0" fontId="5" fillId="0" borderId="5" xfId="1" applyFont="1" applyFill="1" applyBorder="1" applyAlignment="1">
      <alignment horizontal="center" vertical="center" wrapText="1"/>
    </xf>
    <xf numFmtId="0" fontId="3" fillId="0" borderId="0" xfId="1"/>
    <xf numFmtId="0" fontId="3" fillId="0" borderId="0" xfId="1" applyAlignment="1">
      <alignment horizontal="center"/>
    </xf>
    <xf numFmtId="0" fontId="3" fillId="0" borderId="0" xfId="1" applyBorder="1"/>
    <xf numFmtId="165" fontId="3" fillId="0" borderId="7" xfId="1" applyNumberFormat="1" applyBorder="1" applyAlignment="1">
      <alignment horizontal="center"/>
    </xf>
    <xf numFmtId="0" fontId="3" fillId="0" borderId="0" xfId="1" applyBorder="1" applyAlignment="1">
      <alignment horizontal="center"/>
    </xf>
    <xf numFmtId="0" fontId="3" fillId="0" borderId="6" xfId="1" applyBorder="1"/>
    <xf numFmtId="0" fontId="3" fillId="0" borderId="7" xfId="1" applyBorder="1"/>
    <xf numFmtId="0" fontId="3" fillId="0" borderId="8" xfId="1" applyBorder="1"/>
    <xf numFmtId="0" fontId="3" fillId="0" borderId="11" xfId="1" applyBorder="1"/>
    <xf numFmtId="0" fontId="3" fillId="0" borderId="9" xfId="1" applyBorder="1"/>
    <xf numFmtId="0" fontId="3" fillId="0" borderId="11" xfId="1" applyBorder="1" applyAlignment="1">
      <alignment horizontal="center"/>
    </xf>
    <xf numFmtId="0" fontId="3" fillId="0" borderId="19" xfId="1" applyBorder="1"/>
    <xf numFmtId="0" fontId="5" fillId="0" borderId="21" xfId="0" applyFont="1" applyBorder="1" applyAlignment="1">
      <alignment horizontal="center" vertical="center" wrapText="1"/>
    </xf>
    <xf numFmtId="165" fontId="3" fillId="0" borderId="19" xfId="1" applyNumberFormat="1" applyBorder="1" applyAlignment="1">
      <alignment horizontal="center"/>
    </xf>
    <xf numFmtId="0" fontId="0" fillId="0" borderId="1" xfId="0" applyBorder="1" applyAlignment="1">
      <alignment vertical="center"/>
    </xf>
    <xf numFmtId="165" fontId="3" fillId="0" borderId="20" xfId="1" applyNumberFormat="1" applyBorder="1" applyAlignment="1">
      <alignment horizontal="center"/>
    </xf>
    <xf numFmtId="0" fontId="5" fillId="3" borderId="21" xfId="0" applyFont="1" applyFill="1" applyBorder="1" applyAlignment="1">
      <alignment horizontal="center" vertical="center" wrapText="1"/>
    </xf>
    <xf numFmtId="165" fontId="3" fillId="5" borderId="19" xfId="1" applyNumberFormat="1" applyFill="1" applyBorder="1" applyAlignment="1">
      <alignment horizontal="center"/>
    </xf>
    <xf numFmtId="165" fontId="3" fillId="5" borderId="20" xfId="1" applyNumberFormat="1" applyFill="1" applyBorder="1" applyAlignment="1">
      <alignment horizontal="center"/>
    </xf>
    <xf numFmtId="164" fontId="3" fillId="5" borderId="19" xfId="1" applyNumberFormat="1" applyFill="1" applyBorder="1" applyAlignment="1">
      <alignment horizontal="center"/>
    </xf>
    <xf numFmtId="164" fontId="3" fillId="5" borderId="19" xfId="1" quotePrefix="1" applyNumberFormat="1" applyFill="1" applyBorder="1" applyAlignment="1">
      <alignment horizontal="center"/>
    </xf>
    <xf numFmtId="164" fontId="3" fillId="0" borderId="19" xfId="1" quotePrefix="1" applyNumberFormat="1" applyFill="1" applyBorder="1" applyAlignment="1">
      <alignment horizontal="center"/>
    </xf>
    <xf numFmtId="164" fontId="3" fillId="0" borderId="20" xfId="1" quotePrefix="1" applyNumberFormat="1" applyFill="1" applyBorder="1" applyAlignment="1">
      <alignment horizontal="center"/>
    </xf>
    <xf numFmtId="164" fontId="3" fillId="5" borderId="20" xfId="1" quotePrefix="1" applyNumberFormat="1" applyFill="1" applyBorder="1" applyAlignment="1">
      <alignment horizontal="center"/>
    </xf>
    <xf numFmtId="0" fontId="3" fillId="0" borderId="6" xfId="1" applyBorder="1"/>
    <xf numFmtId="0" fontId="3" fillId="0" borderId="7" xfId="1" applyBorder="1"/>
    <xf numFmtId="0" fontId="3" fillId="0" borderId="8" xfId="1" applyBorder="1"/>
    <xf numFmtId="0" fontId="3" fillId="0" borderId="9" xfId="1" applyBorder="1"/>
    <xf numFmtId="3" fontId="3" fillId="0" borderId="0" xfId="1" applyNumberFormat="1" applyBorder="1" applyAlignment="1">
      <alignment horizontal="center" vertical="center"/>
    </xf>
    <xf numFmtId="3" fontId="3" fillId="0" borderId="7" xfId="1" applyNumberFormat="1" applyBorder="1" applyAlignment="1">
      <alignment horizontal="center" vertical="center"/>
    </xf>
    <xf numFmtId="3" fontId="3" fillId="0" borderId="11" xfId="1" applyNumberFormat="1" applyBorder="1" applyAlignment="1">
      <alignment horizontal="center" vertical="center"/>
    </xf>
    <xf numFmtId="3" fontId="3" fillId="0" borderId="9" xfId="1" applyNumberFormat="1" applyBorder="1" applyAlignment="1">
      <alignment horizontal="center" vertical="center"/>
    </xf>
    <xf numFmtId="0" fontId="3" fillId="0" borderId="0" xfId="1"/>
    <xf numFmtId="0" fontId="3" fillId="0" borderId="0" xfId="1" applyAlignment="1">
      <alignment horizontal="center"/>
    </xf>
    <xf numFmtId="0" fontId="8" fillId="0" borderId="0" xfId="6"/>
    <xf numFmtId="3" fontId="3" fillId="5" borderId="19" xfId="1" applyNumberFormat="1" applyFill="1" applyBorder="1" applyAlignment="1">
      <alignment horizontal="center" vertical="center"/>
    </xf>
    <xf numFmtId="3" fontId="3" fillId="5" borderId="20" xfId="1" applyNumberFormat="1" applyFill="1" applyBorder="1" applyAlignment="1">
      <alignment horizontal="center" vertical="center"/>
    </xf>
    <xf numFmtId="0" fontId="0" fillId="0" borderId="52" xfId="0" applyBorder="1" applyAlignment="1">
      <alignment vertical="center"/>
    </xf>
    <xf numFmtId="0" fontId="5" fillId="3" borderId="53" xfId="0" applyFont="1" applyFill="1" applyBorder="1" applyAlignment="1">
      <alignment horizontal="center" vertical="center" wrapText="1"/>
    </xf>
    <xf numFmtId="0" fontId="5" fillId="0" borderId="53" xfId="1" applyFont="1" applyFill="1" applyBorder="1" applyAlignment="1">
      <alignment horizontal="center" vertical="center" wrapText="1"/>
    </xf>
    <xf numFmtId="0" fontId="0" fillId="0" borderId="8" xfId="0" applyFill="1" applyBorder="1" applyAlignment="1">
      <alignment wrapText="1"/>
    </xf>
    <xf numFmtId="0" fontId="3" fillId="0" borderId="0" xfId="1"/>
    <xf numFmtId="0" fontId="3" fillId="0" borderId="0" xfId="1" applyBorder="1" applyAlignment="1">
      <alignment horizontal="center" vertical="center"/>
    </xf>
    <xf numFmtId="165" fontId="3" fillId="0" borderId="0" xfId="1" applyNumberFormat="1" applyBorder="1" applyAlignment="1">
      <alignment horizontal="center" vertical="center"/>
    </xf>
    <xf numFmtId="0" fontId="3" fillId="0" borderId="11" xfId="1" applyBorder="1" applyAlignment="1">
      <alignment horizontal="center" vertical="center"/>
    </xf>
    <xf numFmtId="0" fontId="3" fillId="0" borderId="0" xfId="1" applyBorder="1" applyAlignment="1">
      <alignment horizontal="center"/>
    </xf>
    <xf numFmtId="0" fontId="3" fillId="0" borderId="6" xfId="1" applyBorder="1"/>
    <xf numFmtId="0" fontId="3" fillId="0" borderId="7" xfId="1" applyBorder="1"/>
    <xf numFmtId="0" fontId="3" fillId="0" borderId="8" xfId="1" applyBorder="1"/>
    <xf numFmtId="0" fontId="3" fillId="0" borderId="9" xfId="1" applyBorder="1"/>
    <xf numFmtId="0" fontId="3" fillId="0" borderId="11" xfId="1" applyBorder="1" applyAlignment="1">
      <alignment horizontal="center"/>
    </xf>
    <xf numFmtId="165" fontId="3" fillId="0" borderId="11" xfId="1" applyNumberFormat="1" applyBorder="1" applyAlignment="1">
      <alignment horizontal="center" vertical="center"/>
    </xf>
    <xf numFmtId="165" fontId="3" fillId="0" borderId="19" xfId="1" applyNumberFormat="1" applyBorder="1" applyAlignment="1">
      <alignment horizontal="center" vertical="center"/>
    </xf>
    <xf numFmtId="0" fontId="3" fillId="0" borderId="19" xfId="1" applyBorder="1" applyAlignment="1">
      <alignment horizontal="center" vertical="center"/>
    </xf>
    <xf numFmtId="165" fontId="3" fillId="0" borderId="20" xfId="1" applyNumberFormat="1" applyBorder="1" applyAlignment="1">
      <alignment horizontal="center" vertical="center"/>
    </xf>
    <xf numFmtId="0" fontId="5" fillId="0" borderId="1" xfId="1" applyFont="1" applyBorder="1" applyAlignment="1">
      <alignment horizontal="center" vertical="center" wrapText="1"/>
    </xf>
    <xf numFmtId="165" fontId="3" fillId="5" borderId="7" xfId="1" applyNumberFormat="1" applyFill="1" applyBorder="1" applyAlignment="1">
      <alignment horizontal="center" vertical="center"/>
    </xf>
    <xf numFmtId="165" fontId="3" fillId="5" borderId="9" xfId="1" applyNumberFormat="1" applyFill="1" applyBorder="1" applyAlignment="1">
      <alignment horizontal="center" vertical="center"/>
    </xf>
    <xf numFmtId="165" fontId="3" fillId="5" borderId="0" xfId="1" applyNumberFormat="1" applyFill="1" applyBorder="1" applyAlignment="1">
      <alignment horizontal="center" vertical="center"/>
    </xf>
    <xf numFmtId="165" fontId="3" fillId="5" borderId="11" xfId="1" applyNumberFormat="1" applyFill="1" applyBorder="1" applyAlignment="1">
      <alignment horizontal="center" vertical="center"/>
    </xf>
    <xf numFmtId="0" fontId="8" fillId="0" borderId="0" xfId="6"/>
    <xf numFmtId="165" fontId="3" fillId="5" borderId="19" xfId="1" applyNumberFormat="1" applyFill="1" applyBorder="1" applyAlignment="1">
      <alignment horizontal="center" vertical="center"/>
    </xf>
    <xf numFmtId="165" fontId="3" fillId="5" borderId="20" xfId="1" applyNumberFormat="1" applyFill="1" applyBorder="1" applyAlignment="1">
      <alignment horizontal="center" vertical="center"/>
    </xf>
    <xf numFmtId="0" fontId="3" fillId="5" borderId="19" xfId="1" applyFill="1" applyBorder="1" applyAlignment="1">
      <alignment horizontal="center" vertical="center"/>
    </xf>
    <xf numFmtId="0" fontId="3" fillId="5" borderId="7" xfId="1" applyFill="1" applyBorder="1" applyAlignment="1">
      <alignment horizontal="center" vertical="center"/>
    </xf>
    <xf numFmtId="0" fontId="3" fillId="5" borderId="0" xfId="1" applyFill="1" applyBorder="1" applyAlignment="1">
      <alignment horizontal="center" vertical="center"/>
    </xf>
    <xf numFmtId="0" fontId="2" fillId="0" borderId="0" xfId="47"/>
    <xf numFmtId="0" fontId="3" fillId="0" borderId="0" xfId="3"/>
    <xf numFmtId="164" fontId="2" fillId="0" borderId="0" xfId="47" applyNumberFormat="1" applyAlignment="1">
      <alignment horizontal="center"/>
    </xf>
    <xf numFmtId="0" fontId="2" fillId="0" borderId="0" xfId="47" applyBorder="1"/>
    <xf numFmtId="164" fontId="2" fillId="0" borderId="0" xfId="47" applyNumberFormat="1" applyBorder="1" applyAlignment="1">
      <alignment horizontal="center"/>
    </xf>
    <xf numFmtId="0" fontId="2" fillId="0" borderId="0" xfId="47" applyBorder="1" applyAlignment="1">
      <alignment horizontal="center"/>
    </xf>
    <xf numFmtId="0" fontId="2" fillId="0" borderId="6" xfId="47" applyBorder="1"/>
    <xf numFmtId="0" fontId="2" fillId="0" borderId="13" xfId="47" applyBorder="1"/>
    <xf numFmtId="0" fontId="2" fillId="0" borderId="3" xfId="47" applyBorder="1"/>
    <xf numFmtId="0" fontId="2" fillId="0" borderId="8" xfId="47" applyBorder="1"/>
    <xf numFmtId="0" fontId="2" fillId="0" borderId="11" xfId="47" applyBorder="1" applyAlignment="1">
      <alignment horizontal="center"/>
    </xf>
    <xf numFmtId="0" fontId="2" fillId="0" borderId="11" xfId="47" applyBorder="1"/>
    <xf numFmtId="164" fontId="2" fillId="0" borderId="7" xfId="47" applyNumberFormat="1" applyBorder="1" applyAlignment="1">
      <alignment horizontal="center"/>
    </xf>
    <xf numFmtId="164" fontId="2" fillId="0" borderId="11" xfId="47" applyNumberFormat="1" applyBorder="1" applyAlignment="1">
      <alignment horizontal="center"/>
    </xf>
    <xf numFmtId="164" fontId="2" fillId="0" borderId="9" xfId="47" applyNumberFormat="1" applyBorder="1" applyAlignment="1">
      <alignment horizontal="center"/>
    </xf>
    <xf numFmtId="0" fontId="31" fillId="0" borderId="0" xfId="47" applyFont="1"/>
    <xf numFmtId="0" fontId="3" fillId="0" borderId="1" xfId="3" applyBorder="1" applyAlignment="1">
      <alignment horizontal="center" vertical="center"/>
    </xf>
    <xf numFmtId="0" fontId="3" fillId="0" borderId="21" xfId="3" applyBorder="1" applyAlignment="1">
      <alignment horizontal="center" vertical="center"/>
    </xf>
    <xf numFmtId="0" fontId="2" fillId="0" borderId="0" xfId="47"/>
    <xf numFmtId="0" fontId="2" fillId="0" borderId="0" xfId="47" applyAlignment="1">
      <alignment horizontal="center"/>
    </xf>
    <xf numFmtId="0" fontId="2" fillId="0" borderId="0" xfId="47" applyBorder="1" applyAlignment="1">
      <alignment horizontal="center"/>
    </xf>
    <xf numFmtId="0" fontId="3" fillId="0" borderId="0" xfId="3" applyAlignment="1">
      <alignment wrapText="1"/>
    </xf>
    <xf numFmtId="0" fontId="2" fillId="0" borderId="6" xfId="47" applyBorder="1"/>
    <xf numFmtId="0" fontId="2" fillId="0" borderId="7" xfId="47" applyBorder="1"/>
    <xf numFmtId="0" fontId="2" fillId="0" borderId="8" xfId="47" applyBorder="1"/>
    <xf numFmtId="0" fontId="2" fillId="0" borderId="11" xfId="47" applyBorder="1" applyAlignment="1">
      <alignment horizontal="center"/>
    </xf>
    <xf numFmtId="0" fontId="2" fillId="0" borderId="9" xfId="47" applyBorder="1"/>
    <xf numFmtId="1" fontId="3" fillId="0" borderId="9" xfId="3" applyNumberFormat="1" applyFill="1" applyBorder="1" applyAlignment="1">
      <alignment horizontal="left" wrapText="1"/>
    </xf>
    <xf numFmtId="0" fontId="31" fillId="0" borderId="0" xfId="47" applyFont="1" applyFill="1"/>
    <xf numFmtId="16" fontId="2" fillId="0" borderId="6" xfId="47" applyNumberFormat="1" applyBorder="1"/>
    <xf numFmtId="0" fontId="3" fillId="0" borderId="21" xfId="3" applyBorder="1" applyAlignment="1">
      <alignment horizontal="center" vertical="center" wrapText="1"/>
    </xf>
    <xf numFmtId="165" fontId="2" fillId="0" borderId="6" xfId="47" applyNumberFormat="1" applyBorder="1" applyAlignment="1">
      <alignment horizontal="center" vertical="center"/>
    </xf>
    <xf numFmtId="165" fontId="2" fillId="0" borderId="19" xfId="47" applyNumberFormat="1" applyBorder="1" applyAlignment="1">
      <alignment horizontal="center" vertical="center"/>
    </xf>
    <xf numFmtId="165" fontId="2" fillId="0" borderId="7" xfId="47" applyNumberFormat="1" applyBorder="1" applyAlignment="1">
      <alignment horizontal="center" vertical="center"/>
    </xf>
    <xf numFmtId="165" fontId="2" fillId="0" borderId="8" xfId="47" applyNumberFormat="1" applyBorder="1" applyAlignment="1">
      <alignment horizontal="center" vertical="center"/>
    </xf>
    <xf numFmtId="165" fontId="2" fillId="0" borderId="20" xfId="47" applyNumberFormat="1" applyBorder="1" applyAlignment="1">
      <alignment horizontal="center" vertical="center"/>
    </xf>
    <xf numFmtId="165" fontId="2" fillId="0" borderId="9" xfId="47" applyNumberFormat="1" applyBorder="1" applyAlignment="1">
      <alignment horizontal="center" vertical="center"/>
    </xf>
    <xf numFmtId="165" fontId="2" fillId="0" borderId="0" xfId="47" applyNumberFormat="1" applyAlignment="1">
      <alignment horizontal="center" vertical="center"/>
    </xf>
    <xf numFmtId="165" fontId="2" fillId="0" borderId="0" xfId="47" applyNumberFormat="1" applyBorder="1" applyAlignment="1">
      <alignment horizontal="center" vertical="center"/>
    </xf>
    <xf numFmtId="165" fontId="2" fillId="0" borderId="11" xfId="47" applyNumberFormat="1" applyBorder="1" applyAlignment="1">
      <alignment horizontal="center" vertical="center"/>
    </xf>
    <xf numFmtId="0" fontId="32" fillId="0" borderId="0" xfId="0" applyFont="1" applyFill="1" applyBorder="1"/>
    <xf numFmtId="0" fontId="32" fillId="0" borderId="0" xfId="0" applyFont="1"/>
    <xf numFmtId="0" fontId="3" fillId="4" borderId="5" xfId="3" applyFill="1" applyBorder="1" applyAlignment="1">
      <alignment horizontal="center" vertical="center" wrapText="1"/>
    </xf>
    <xf numFmtId="0" fontId="3" fillId="4" borderId="1" xfId="3" applyFill="1" applyBorder="1" applyAlignment="1">
      <alignment horizontal="center" vertical="center" wrapText="1"/>
    </xf>
    <xf numFmtId="0" fontId="3" fillId="3" borderId="4" xfId="3" applyFill="1" applyBorder="1" applyAlignment="1">
      <alignment horizontal="center" vertical="center" wrapText="1"/>
    </xf>
    <xf numFmtId="0" fontId="3" fillId="3" borderId="5" xfId="3" applyFill="1" applyBorder="1" applyAlignment="1">
      <alignment horizontal="center" vertical="center" wrapText="1"/>
    </xf>
    <xf numFmtId="0" fontId="3" fillId="3" borderId="1" xfId="3" applyFill="1" applyBorder="1" applyAlignment="1">
      <alignment horizontal="center" vertical="center" wrapText="1"/>
    </xf>
    <xf numFmtId="0" fontId="3" fillId="3" borderId="1" xfId="3" applyFill="1" applyBorder="1" applyAlignment="1">
      <alignment horizontal="center" vertical="center"/>
    </xf>
    <xf numFmtId="0" fontId="3" fillId="3" borderId="21" xfId="3" applyFill="1" applyBorder="1" applyAlignment="1">
      <alignment horizontal="center" vertical="center"/>
    </xf>
    <xf numFmtId="0" fontId="3" fillId="3" borderId="5" xfId="3" applyFill="1" applyBorder="1" applyAlignment="1">
      <alignment horizontal="center" vertical="center"/>
    </xf>
    <xf numFmtId="0" fontId="3" fillId="3" borderId="21" xfId="3" applyFill="1" applyBorder="1" applyAlignment="1">
      <alignment horizontal="center" vertical="center" wrapText="1"/>
    </xf>
    <xf numFmtId="0" fontId="2" fillId="0" borderId="0" xfId="47" applyAlignment="1"/>
    <xf numFmtId="0" fontId="2" fillId="0" borderId="0" xfId="47"/>
    <xf numFmtId="0" fontId="2" fillId="0" borderId="0" xfId="47" applyAlignment="1">
      <alignment horizontal="center"/>
    </xf>
    <xf numFmtId="0" fontId="2" fillId="0" borderId="0" xfId="47" applyBorder="1"/>
    <xf numFmtId="0" fontId="2" fillId="0" borderId="0" xfId="47" applyBorder="1" applyAlignment="1">
      <alignment horizontal="center"/>
    </xf>
    <xf numFmtId="0" fontId="2" fillId="0" borderId="6" xfId="47" applyBorder="1"/>
    <xf numFmtId="0" fontId="2" fillId="0" borderId="7" xfId="47" applyBorder="1"/>
    <xf numFmtId="0" fontId="2" fillId="0" borderId="8" xfId="47" applyBorder="1"/>
    <xf numFmtId="0" fontId="2" fillId="0" borderId="11" xfId="47" applyBorder="1" applyAlignment="1">
      <alignment horizontal="center"/>
    </xf>
    <xf numFmtId="0" fontId="2" fillId="0" borderId="9" xfId="47" applyBorder="1"/>
    <xf numFmtId="0" fontId="3" fillId="0" borderId="1" xfId="3" applyBorder="1" applyAlignment="1">
      <alignment horizontal="center" vertical="center" wrapText="1"/>
    </xf>
    <xf numFmtId="165" fontId="2" fillId="0" borderId="19" xfId="47" applyNumberFormat="1" applyBorder="1" applyAlignment="1">
      <alignment horizontal="center"/>
    </xf>
    <xf numFmtId="165" fontId="2" fillId="0" borderId="20" xfId="47" applyNumberFormat="1" applyBorder="1" applyAlignment="1">
      <alignment horizontal="center"/>
    </xf>
    <xf numFmtId="165" fontId="2" fillId="5" borderId="6" xfId="47" applyNumberFormat="1" applyFill="1" applyBorder="1" applyAlignment="1">
      <alignment horizontal="center" vertical="center"/>
    </xf>
    <xf numFmtId="165" fontId="2" fillId="5" borderId="8" xfId="47" applyNumberFormat="1" applyFill="1" applyBorder="1" applyAlignment="1">
      <alignment horizontal="center" vertical="center"/>
    </xf>
    <xf numFmtId="165" fontId="2" fillId="5" borderId="0" xfId="47" applyNumberFormat="1" applyFill="1" applyBorder="1" applyAlignment="1">
      <alignment horizontal="center" vertical="center"/>
    </xf>
    <xf numFmtId="165" fontId="2" fillId="5" borderId="11" xfId="47" applyNumberFormat="1" applyFill="1" applyBorder="1" applyAlignment="1">
      <alignment horizontal="center" vertical="center"/>
    </xf>
    <xf numFmtId="165" fontId="2" fillId="5" borderId="7" xfId="47" applyNumberFormat="1" applyFill="1" applyBorder="1" applyAlignment="1">
      <alignment horizontal="center" vertical="center"/>
    </xf>
    <xf numFmtId="165" fontId="2" fillId="5" borderId="9" xfId="47" applyNumberFormat="1" applyFill="1" applyBorder="1" applyAlignment="1">
      <alignment horizontal="center" vertical="center"/>
    </xf>
    <xf numFmtId="165" fontId="2" fillId="5" borderId="0" xfId="47" applyNumberFormat="1" applyFill="1" applyBorder="1" applyAlignment="1">
      <alignment horizontal="center"/>
    </xf>
    <xf numFmtId="165" fontId="2" fillId="5" borderId="7" xfId="47" applyNumberFormat="1" applyFill="1" applyBorder="1" applyAlignment="1">
      <alignment horizontal="center"/>
    </xf>
    <xf numFmtId="165" fontId="2" fillId="5" borderId="11" xfId="47" applyNumberFormat="1" applyFill="1" applyBorder="1" applyAlignment="1">
      <alignment horizontal="center"/>
    </xf>
    <xf numFmtId="165" fontId="2" fillId="5" borderId="9" xfId="47" applyNumberFormat="1" applyFill="1" applyBorder="1" applyAlignment="1">
      <alignment horizontal="center"/>
    </xf>
    <xf numFmtId="0" fontId="2" fillId="0" borderId="0" xfId="47"/>
    <xf numFmtId="0" fontId="3" fillId="0" borderId="0" xfId="3"/>
    <xf numFmtId="0" fontId="2" fillId="0" borderId="0" xfId="47" applyBorder="1"/>
    <xf numFmtId="0" fontId="2" fillId="0" borderId="0" xfId="47" applyBorder="1" applyAlignment="1">
      <alignment horizontal="center"/>
    </xf>
    <xf numFmtId="0" fontId="2" fillId="0" borderId="6" xfId="47" applyBorder="1"/>
    <xf numFmtId="0" fontId="2" fillId="0" borderId="7" xfId="47" applyBorder="1"/>
    <xf numFmtId="0" fontId="2" fillId="0" borderId="13" xfId="47" applyBorder="1"/>
    <xf numFmtId="0" fontId="2" fillId="0" borderId="14" xfId="47" applyBorder="1"/>
    <xf numFmtId="0" fontId="2" fillId="0" borderId="8" xfId="47" applyBorder="1"/>
    <xf numFmtId="0" fontId="2" fillId="0" borderId="11" xfId="47" applyBorder="1" applyAlignment="1">
      <alignment horizontal="center"/>
    </xf>
    <xf numFmtId="0" fontId="2" fillId="0" borderId="9" xfId="47" applyBorder="1"/>
    <xf numFmtId="0" fontId="3" fillId="0" borderId="1" xfId="3" applyBorder="1" applyAlignment="1">
      <alignment horizontal="center" vertical="center" wrapText="1"/>
    </xf>
    <xf numFmtId="0" fontId="2" fillId="0" borderId="0" xfId="47" applyAlignment="1">
      <alignment horizontal="center" vertical="center"/>
    </xf>
    <xf numFmtId="164" fontId="2" fillId="0" borderId="0" xfId="47" applyNumberFormat="1" applyBorder="1" applyAlignment="1">
      <alignment horizontal="center" vertical="center"/>
    </xf>
    <xf numFmtId="167" fontId="2" fillId="0" borderId="0" xfId="47" applyNumberFormat="1" applyBorder="1" applyAlignment="1">
      <alignment horizontal="center" vertical="center"/>
    </xf>
    <xf numFmtId="0" fontId="2" fillId="0" borderId="0" xfId="47" applyBorder="1" applyAlignment="1">
      <alignment horizontal="center" vertical="center"/>
    </xf>
    <xf numFmtId="0" fontId="2" fillId="0" borderId="11" xfId="47" applyBorder="1" applyAlignment="1">
      <alignment horizontal="center" vertical="center"/>
    </xf>
    <xf numFmtId="164" fontId="2" fillId="0" borderId="19" xfId="47" applyNumberFormat="1" applyBorder="1" applyAlignment="1">
      <alignment horizontal="center" vertical="center"/>
    </xf>
    <xf numFmtId="0" fontId="2" fillId="0" borderId="19" xfId="47" applyBorder="1" applyAlignment="1">
      <alignment horizontal="center" vertical="center"/>
    </xf>
    <xf numFmtId="0" fontId="2" fillId="0" borderId="20" xfId="47" applyBorder="1" applyAlignment="1">
      <alignment horizontal="center" vertical="center"/>
    </xf>
    <xf numFmtId="167" fontId="2" fillId="0" borderId="19" xfId="47" applyNumberFormat="1" applyBorder="1" applyAlignment="1">
      <alignment horizontal="center" vertical="center"/>
    </xf>
    <xf numFmtId="0" fontId="31" fillId="0" borderId="0" xfId="47" applyFont="1" applyBorder="1"/>
    <xf numFmtId="0" fontId="31" fillId="0" borderId="11" xfId="47" applyFont="1" applyBorder="1"/>
    <xf numFmtId="3" fontId="2" fillId="0" borderId="6" xfId="47" applyNumberFormat="1" applyBorder="1"/>
    <xf numFmtId="0" fontId="3" fillId="4" borderId="31" xfId="3" applyFill="1" applyBorder="1" applyAlignment="1">
      <alignment horizontal="center" vertical="center" wrapText="1"/>
    </xf>
    <xf numFmtId="0" fontId="5" fillId="0" borderId="3" xfId="0" applyFont="1" applyFill="1" applyBorder="1" applyAlignment="1">
      <alignment horizontal="center" vertical="center" wrapText="1"/>
    </xf>
    <xf numFmtId="164" fontId="2" fillId="5" borderId="0" xfId="47" applyNumberFormat="1" applyFill="1" applyBorder="1" applyAlignment="1">
      <alignment horizontal="center" vertical="center"/>
    </xf>
    <xf numFmtId="0" fontId="2" fillId="5" borderId="0" xfId="47" applyFill="1" applyBorder="1" applyAlignment="1">
      <alignment horizontal="center" vertical="center"/>
    </xf>
    <xf numFmtId="0" fontId="2" fillId="5" borderId="11" xfId="47" applyFill="1" applyBorder="1" applyAlignment="1">
      <alignment horizontal="center" vertical="center"/>
    </xf>
    <xf numFmtId="167" fontId="2" fillId="5" borderId="7" xfId="47" applyNumberFormat="1" applyFill="1" applyBorder="1" applyAlignment="1">
      <alignment horizontal="center" vertical="center"/>
    </xf>
    <xf numFmtId="0" fontId="2" fillId="5" borderId="7" xfId="47" applyFill="1" applyBorder="1" applyAlignment="1">
      <alignment horizontal="center" vertical="center"/>
    </xf>
    <xf numFmtId="0" fontId="2" fillId="5" borderId="9" xfId="47" applyFill="1" applyBorder="1" applyAlignment="1">
      <alignment horizontal="center" vertical="center"/>
    </xf>
    <xf numFmtId="167" fontId="2" fillId="5" borderId="19" xfId="47" applyNumberFormat="1" applyFill="1" applyBorder="1" applyAlignment="1">
      <alignment horizontal="center" vertical="center"/>
    </xf>
    <xf numFmtId="0" fontId="2" fillId="5" borderId="19" xfId="47" applyFill="1" applyBorder="1" applyAlignment="1">
      <alignment horizontal="center" vertical="center"/>
    </xf>
    <xf numFmtId="0" fontId="2" fillId="5" borderId="20" xfId="47" applyFill="1" applyBorder="1" applyAlignment="1">
      <alignment horizontal="center" vertical="center"/>
    </xf>
    <xf numFmtId="164" fontId="2" fillId="5" borderId="19" xfId="47" applyNumberFormat="1" applyFill="1" applyBorder="1" applyAlignment="1">
      <alignment horizontal="center" vertical="center"/>
    </xf>
    <xf numFmtId="0" fontId="2" fillId="5" borderId="0" xfId="47" quotePrefix="1" applyFill="1" applyBorder="1" applyAlignment="1">
      <alignment horizontal="center" vertical="center"/>
    </xf>
    <xf numFmtId="164" fontId="2" fillId="5" borderId="7" xfId="47" applyNumberFormat="1" applyFill="1" applyBorder="1" applyAlignment="1">
      <alignment horizontal="center" vertical="center"/>
    </xf>
    <xf numFmtId="0" fontId="3" fillId="4" borderId="21" xfId="3" applyFill="1" applyBorder="1" applyAlignment="1">
      <alignment horizontal="center" vertical="center" wrapText="1"/>
    </xf>
    <xf numFmtId="0" fontId="3" fillId="0" borderId="1" xfId="3" applyBorder="1" applyAlignment="1">
      <alignment horizontal="center"/>
    </xf>
    <xf numFmtId="0" fontId="3" fillId="0" borderId="5" xfId="3" applyBorder="1" applyAlignment="1">
      <alignment horizontal="center"/>
    </xf>
    <xf numFmtId="0" fontId="3" fillId="3" borderId="21" xfId="3" applyFill="1" applyBorder="1" applyAlignment="1">
      <alignment horizontal="center"/>
    </xf>
    <xf numFmtId="0" fontId="33" fillId="0" borderId="0" xfId="47" applyFont="1"/>
    <xf numFmtId="0" fontId="2" fillId="0" borderId="0" xfId="47"/>
    <xf numFmtId="0" fontId="2" fillId="0" borderId="0" xfId="47" applyBorder="1"/>
    <xf numFmtId="0" fontId="2" fillId="0" borderId="0" xfId="47" applyBorder="1" applyAlignment="1">
      <alignment horizontal="center"/>
    </xf>
    <xf numFmtId="167" fontId="2" fillId="0" borderId="0" xfId="47" applyNumberFormat="1"/>
    <xf numFmtId="167" fontId="2" fillId="0" borderId="0" xfId="47" applyNumberFormat="1" applyAlignment="1">
      <alignment horizontal="center"/>
    </xf>
    <xf numFmtId="1" fontId="2" fillId="0" borderId="0" xfId="47" applyNumberFormat="1"/>
    <xf numFmtId="0" fontId="2" fillId="0" borderId="6" xfId="47" applyBorder="1"/>
    <xf numFmtId="0" fontId="2" fillId="0" borderId="7" xfId="47" applyBorder="1"/>
    <xf numFmtId="0" fontId="2" fillId="0" borderId="8" xfId="47" applyBorder="1"/>
    <xf numFmtId="0" fontId="2" fillId="0" borderId="11" xfId="47" applyBorder="1" applyAlignment="1">
      <alignment horizontal="center"/>
    </xf>
    <xf numFmtId="0" fontId="2" fillId="0" borderId="9" xfId="47" applyBorder="1"/>
    <xf numFmtId="0" fontId="2" fillId="0" borderId="11" xfId="47" applyBorder="1"/>
    <xf numFmtId="167" fontId="2" fillId="0" borderId="0" xfId="47" applyNumberFormat="1" applyBorder="1" applyAlignment="1">
      <alignment horizontal="center"/>
    </xf>
    <xf numFmtId="167" fontId="2" fillId="0" borderId="7" xfId="47" applyNumberFormat="1" applyBorder="1" applyAlignment="1">
      <alignment horizontal="center"/>
    </xf>
    <xf numFmtId="1" fontId="2" fillId="0" borderId="0" xfId="47" applyNumberFormat="1" applyBorder="1"/>
    <xf numFmtId="167" fontId="2" fillId="0" borderId="19" xfId="47" applyNumberFormat="1" applyBorder="1" applyAlignment="1">
      <alignment horizontal="center"/>
    </xf>
    <xf numFmtId="167" fontId="2" fillId="0" borderId="20" xfId="47" applyNumberFormat="1" applyBorder="1" applyAlignment="1">
      <alignment horizontal="center"/>
    </xf>
    <xf numFmtId="1" fontId="2" fillId="0" borderId="0" xfId="47" applyNumberFormat="1" applyBorder="1" applyAlignment="1">
      <alignment horizontal="center" vertical="center"/>
    </xf>
    <xf numFmtId="1" fontId="2" fillId="0" borderId="11" xfId="47" applyNumberFormat="1" applyBorder="1" applyAlignment="1">
      <alignment horizontal="center" vertical="center"/>
    </xf>
    <xf numFmtId="167" fontId="2" fillId="5" borderId="0" xfId="47" applyNumberFormat="1" applyFill="1" applyBorder="1" applyAlignment="1">
      <alignment horizontal="center"/>
    </xf>
    <xf numFmtId="167" fontId="2" fillId="5" borderId="11" xfId="47" applyNumberFormat="1" applyFill="1" applyBorder="1" applyAlignment="1">
      <alignment horizontal="center"/>
    </xf>
    <xf numFmtId="167" fontId="2" fillId="5" borderId="7" xfId="47" applyNumberFormat="1" applyFill="1" applyBorder="1" applyAlignment="1">
      <alignment horizontal="center"/>
    </xf>
    <xf numFmtId="167" fontId="2" fillId="5" borderId="9" xfId="47" applyNumberFormat="1" applyFill="1" applyBorder="1" applyAlignment="1">
      <alignment horizontal="center"/>
    </xf>
    <xf numFmtId="167" fontId="2" fillId="5" borderId="19" xfId="47" applyNumberFormat="1" applyFill="1" applyBorder="1" applyAlignment="1">
      <alignment horizontal="center"/>
    </xf>
    <xf numFmtId="167" fontId="2" fillId="5" borderId="20" xfId="47" applyNumberFormat="1" applyFill="1" applyBorder="1" applyAlignment="1">
      <alignment horizontal="center"/>
    </xf>
    <xf numFmtId="0" fontId="2" fillId="0" borderId="0" xfId="47" applyBorder="1"/>
    <xf numFmtId="0" fontId="2" fillId="0" borderId="0" xfId="47" applyBorder="1" applyAlignment="1">
      <alignment horizontal="center"/>
    </xf>
    <xf numFmtId="0" fontId="2" fillId="0" borderId="0" xfId="47" applyFill="1" applyBorder="1"/>
    <xf numFmtId="0" fontId="2" fillId="0" borderId="8" xfId="47" applyBorder="1"/>
    <xf numFmtId="0" fontId="2" fillId="0" borderId="11" xfId="47" applyBorder="1" applyAlignment="1">
      <alignment horizontal="center"/>
    </xf>
    <xf numFmtId="0" fontId="3" fillId="0" borderId="1" xfId="3" applyBorder="1" applyAlignment="1">
      <alignment horizontal="center" vertical="center" wrapText="1"/>
    </xf>
    <xf numFmtId="164" fontId="2" fillId="0" borderId="11" xfId="47" applyNumberFormat="1" applyBorder="1" applyAlignment="1">
      <alignment horizontal="center"/>
    </xf>
    <xf numFmtId="164" fontId="2" fillId="0" borderId="9" xfId="47" applyNumberFormat="1" applyBorder="1" applyAlignment="1">
      <alignment horizontal="center"/>
    </xf>
    <xf numFmtId="0" fontId="24" fillId="3" borderId="21" xfId="47" applyFont="1" applyFill="1" applyBorder="1" applyAlignment="1">
      <alignment horizontal="center" vertical="center" wrapText="1"/>
    </xf>
    <xf numFmtId="0" fontId="3" fillId="0" borderId="0" xfId="3" applyNumberFormat="1" applyBorder="1" applyAlignment="1"/>
    <xf numFmtId="0" fontId="5" fillId="3" borderId="4" xfId="3" applyFont="1" applyFill="1" applyBorder="1" applyAlignment="1">
      <alignment horizontal="center" vertical="center" wrapText="1"/>
    </xf>
    <xf numFmtId="0" fontId="5" fillId="3" borderId="5" xfId="3" applyFont="1" applyFill="1" applyBorder="1" applyAlignment="1">
      <alignment horizontal="center" vertical="center" wrapText="1"/>
    </xf>
    <xf numFmtId="0" fontId="5" fillId="3" borderId="1" xfId="3" applyFont="1" applyFill="1" applyBorder="1" applyAlignment="1">
      <alignment horizontal="center" vertical="center" wrapText="1"/>
    </xf>
    <xf numFmtId="0" fontId="3" fillId="0" borderId="0" xfId="3"/>
    <xf numFmtId="0" fontId="3" fillId="0" borderId="0" xfId="3"/>
    <xf numFmtId="0" fontId="2" fillId="0" borderId="0" xfId="47" applyBorder="1" applyAlignment="1">
      <alignment horizontal="center"/>
    </xf>
    <xf numFmtId="0" fontId="2" fillId="0" borderId="11" xfId="47" applyBorder="1" applyAlignment="1">
      <alignment horizontal="center"/>
    </xf>
    <xf numFmtId="0" fontId="3" fillId="4" borderId="32" xfId="3" applyFill="1" applyBorder="1" applyAlignment="1">
      <alignment horizontal="center" vertical="center" wrapText="1"/>
    </xf>
    <xf numFmtId="0" fontId="0" fillId="0" borderId="6" xfId="0" applyFont="1" applyBorder="1"/>
    <xf numFmtId="0" fontId="0" fillId="0" borderId="8" xfId="0" applyFont="1" applyBorder="1"/>
    <xf numFmtId="0" fontId="0" fillId="0" borderId="13" xfId="0" applyFont="1" applyBorder="1"/>
    <xf numFmtId="167" fontId="2" fillId="0" borderId="3" xfId="47" applyNumberFormat="1" applyBorder="1" applyAlignment="1">
      <alignment horizontal="center"/>
    </xf>
    <xf numFmtId="167" fontId="2" fillId="0" borderId="14" xfId="47" applyNumberFormat="1" applyBorder="1" applyAlignment="1">
      <alignment horizontal="center"/>
    </xf>
    <xf numFmtId="0" fontId="3" fillId="0" borderId="9" xfId="0" applyFont="1" applyFill="1" applyBorder="1"/>
    <xf numFmtId="167" fontId="2" fillId="0" borderId="32" xfId="47" applyNumberFormat="1" applyBorder="1" applyAlignment="1">
      <alignment horizontal="center"/>
    </xf>
    <xf numFmtId="165" fontId="2" fillId="5" borderId="19" xfId="47" applyNumberFormat="1" applyFill="1" applyBorder="1" applyAlignment="1">
      <alignment horizontal="center"/>
    </xf>
    <xf numFmtId="167" fontId="2" fillId="5" borderId="32" xfId="47" applyNumberFormat="1" applyFill="1" applyBorder="1" applyAlignment="1">
      <alignment horizontal="center"/>
    </xf>
    <xf numFmtId="165" fontId="2" fillId="5" borderId="32" xfId="47" applyNumberFormat="1" applyFill="1" applyBorder="1" applyAlignment="1">
      <alignment horizontal="center"/>
    </xf>
    <xf numFmtId="165" fontId="2" fillId="0" borderId="32" xfId="47" applyNumberFormat="1" applyFill="1" applyBorder="1" applyAlignment="1">
      <alignment horizontal="center"/>
    </xf>
    <xf numFmtId="165" fontId="2" fillId="0" borderId="19" xfId="47" applyNumberFormat="1" applyFill="1" applyBorder="1" applyAlignment="1">
      <alignment horizontal="center"/>
    </xf>
    <xf numFmtId="0" fontId="2" fillId="0" borderId="19" xfId="47" applyFill="1" applyBorder="1" applyAlignment="1">
      <alignment horizontal="center"/>
    </xf>
    <xf numFmtId="0" fontId="0" fillId="0" borderId="19" xfId="0" applyFill="1" applyBorder="1"/>
    <xf numFmtId="0" fontId="2" fillId="0" borderId="20" xfId="47" applyFill="1" applyBorder="1" applyAlignment="1">
      <alignment horizontal="center"/>
    </xf>
    <xf numFmtId="165" fontId="2" fillId="37" borderId="32" xfId="47" applyNumberFormat="1" applyFill="1" applyBorder="1" applyAlignment="1">
      <alignment horizontal="center"/>
    </xf>
    <xf numFmtId="165" fontId="2" fillId="37" borderId="19" xfId="47" applyNumberFormat="1" applyFill="1" applyBorder="1" applyAlignment="1">
      <alignment horizontal="center"/>
    </xf>
    <xf numFmtId="0" fontId="2" fillId="37" borderId="19" xfId="47" applyFill="1" applyBorder="1" applyAlignment="1">
      <alignment horizontal="center"/>
    </xf>
    <xf numFmtId="0" fontId="0" fillId="37" borderId="19" xfId="0" applyFill="1" applyBorder="1"/>
    <xf numFmtId="0" fontId="2" fillId="37" borderId="20" xfId="47" applyFill="1" applyBorder="1" applyAlignment="1">
      <alignment horizontal="center"/>
    </xf>
    <xf numFmtId="165" fontId="2" fillId="37" borderId="3" xfId="47" applyNumberFormat="1" applyFill="1" applyBorder="1" applyAlignment="1">
      <alignment horizontal="center"/>
    </xf>
    <xf numFmtId="165" fontId="2" fillId="37" borderId="0" xfId="47" applyNumberFormat="1" applyFill="1" applyBorder="1" applyAlignment="1">
      <alignment horizontal="center"/>
    </xf>
    <xf numFmtId="0" fontId="2" fillId="37" borderId="0" xfId="47" applyFill="1" applyBorder="1" applyAlignment="1">
      <alignment horizontal="center"/>
    </xf>
    <xf numFmtId="0" fontId="0" fillId="37" borderId="0" xfId="0" applyFill="1" applyBorder="1"/>
    <xf numFmtId="0" fontId="2" fillId="37" borderId="11" xfId="47" applyFill="1" applyBorder="1" applyAlignment="1">
      <alignment horizontal="center"/>
    </xf>
    <xf numFmtId="168" fontId="2" fillId="0" borderId="0" xfId="47" applyNumberFormat="1" applyBorder="1" applyAlignment="1">
      <alignment horizontal="center"/>
    </xf>
    <xf numFmtId="0" fontId="2" fillId="5" borderId="11" xfId="47" applyFill="1" applyBorder="1" applyAlignment="1">
      <alignment horizontal="center"/>
    </xf>
    <xf numFmtId="168" fontId="2" fillId="5" borderId="0" xfId="47" applyNumberFormat="1" applyFill="1" applyBorder="1" applyAlignment="1">
      <alignment horizontal="center"/>
    </xf>
    <xf numFmtId="167" fontId="2" fillId="5" borderId="3" xfId="47" applyNumberFormat="1" applyFill="1" applyBorder="1" applyAlignment="1">
      <alignment horizontal="center"/>
    </xf>
    <xf numFmtId="0" fontId="2" fillId="5" borderId="0" xfId="47" applyFill="1" applyBorder="1" applyAlignment="1">
      <alignment horizontal="center"/>
    </xf>
    <xf numFmtId="168" fontId="2" fillId="5" borderId="3" xfId="47" applyNumberFormat="1" applyFill="1" applyBorder="1" applyAlignment="1">
      <alignment horizontal="center"/>
    </xf>
    <xf numFmtId="168" fontId="2" fillId="0" borderId="19" xfId="47" applyNumberFormat="1" applyBorder="1" applyAlignment="1">
      <alignment horizontal="center"/>
    </xf>
    <xf numFmtId="168" fontId="2" fillId="0" borderId="32" xfId="47" applyNumberFormat="1" applyBorder="1" applyAlignment="1">
      <alignment horizontal="center"/>
    </xf>
    <xf numFmtId="0" fontId="2" fillId="0" borderId="0" xfId="47"/>
    <xf numFmtId="0" fontId="2" fillId="0" borderId="0" xfId="47" applyAlignment="1">
      <alignment horizontal="center"/>
    </xf>
    <xf numFmtId="167" fontId="2" fillId="0" borderId="0" xfId="47" applyNumberFormat="1" applyAlignment="1">
      <alignment horizontal="center"/>
    </xf>
    <xf numFmtId="3" fontId="2" fillId="0" borderId="0" xfId="47" applyNumberFormat="1" applyAlignment="1">
      <alignment horizontal="center"/>
    </xf>
    <xf numFmtId="0" fontId="2" fillId="0" borderId="0" xfId="47" applyAlignment="1">
      <alignment wrapText="1"/>
    </xf>
    <xf numFmtId="0" fontId="2" fillId="0" borderId="6" xfId="47" applyBorder="1"/>
    <xf numFmtId="0" fontId="2" fillId="0" borderId="8" xfId="47" applyBorder="1"/>
    <xf numFmtId="0" fontId="24" fillId="0" borderId="4" xfId="47" applyFont="1" applyBorder="1"/>
    <xf numFmtId="0" fontId="2" fillId="0" borderId="8" xfId="47" applyFont="1" applyBorder="1"/>
    <xf numFmtId="3" fontId="2" fillId="0" borderId="11" xfId="47" applyNumberFormat="1" applyBorder="1" applyAlignment="1">
      <alignment horizontal="center"/>
    </xf>
    <xf numFmtId="3" fontId="2" fillId="0" borderId="0" xfId="47" applyNumberFormat="1" applyBorder="1" applyAlignment="1">
      <alignment horizontal="center"/>
    </xf>
    <xf numFmtId="3" fontId="2" fillId="0" borderId="7" xfId="47" applyNumberFormat="1" applyBorder="1" applyAlignment="1">
      <alignment horizontal="center"/>
    </xf>
    <xf numFmtId="3" fontId="2" fillId="0" borderId="9" xfId="47" applyNumberFormat="1" applyBorder="1" applyAlignment="1">
      <alignment horizontal="center"/>
    </xf>
    <xf numFmtId="0" fontId="24" fillId="3" borderId="4" xfId="47" applyFont="1" applyFill="1" applyBorder="1" applyAlignment="1">
      <alignment horizontal="center"/>
    </xf>
    <xf numFmtId="0" fontId="24" fillId="3" borderId="5" xfId="47" applyFont="1" applyFill="1" applyBorder="1" applyAlignment="1">
      <alignment horizontal="center"/>
    </xf>
    <xf numFmtId="0" fontId="24" fillId="3" borderId="1" xfId="47" applyFont="1" applyFill="1" applyBorder="1" applyAlignment="1">
      <alignment horizontal="center"/>
    </xf>
    <xf numFmtId="0" fontId="2" fillId="0" borderId="0" xfId="47"/>
    <xf numFmtId="0" fontId="2" fillId="0" borderId="0" xfId="47" applyAlignment="1">
      <alignment horizontal="center"/>
    </xf>
    <xf numFmtId="168" fontId="2" fillId="0" borderId="0" xfId="47" applyNumberFormat="1" applyAlignment="1">
      <alignment horizontal="center"/>
    </xf>
    <xf numFmtId="0" fontId="2" fillId="0" borderId="0" xfId="47"/>
    <xf numFmtId="0" fontId="3" fillId="0" borderId="0" xfId="3"/>
    <xf numFmtId="0" fontId="2" fillId="0" borderId="0" xfId="47" applyBorder="1"/>
    <xf numFmtId="164" fontId="2" fillId="0" borderId="0" xfId="47" applyNumberFormat="1" applyBorder="1" applyAlignment="1">
      <alignment horizontal="center"/>
    </xf>
    <xf numFmtId="0" fontId="2" fillId="0" borderId="0" xfId="47" applyBorder="1" applyAlignment="1">
      <alignment horizontal="center"/>
    </xf>
    <xf numFmtId="165" fontId="2" fillId="0" borderId="6" xfId="47" applyNumberFormat="1" applyBorder="1" applyAlignment="1">
      <alignment horizontal="center"/>
    </xf>
    <xf numFmtId="165" fontId="2" fillId="0" borderId="7" xfId="47" applyNumberFormat="1" applyBorder="1" applyAlignment="1">
      <alignment horizontal="center"/>
    </xf>
    <xf numFmtId="0" fontId="2" fillId="0" borderId="6" xfId="47" applyBorder="1"/>
    <xf numFmtId="0" fontId="2" fillId="0" borderId="7" xfId="47" applyBorder="1"/>
    <xf numFmtId="165" fontId="2" fillId="0" borderId="8" xfId="47" applyNumberFormat="1" applyBorder="1" applyAlignment="1">
      <alignment horizontal="center"/>
    </xf>
    <xf numFmtId="165" fontId="2" fillId="0" borderId="9" xfId="47" applyNumberFormat="1" applyBorder="1" applyAlignment="1">
      <alignment horizontal="center"/>
    </xf>
    <xf numFmtId="0" fontId="2" fillId="0" borderId="8" xfId="47" applyBorder="1"/>
    <xf numFmtId="0" fontId="2" fillId="0" borderId="11" xfId="47" applyBorder="1" applyAlignment="1">
      <alignment horizontal="center"/>
    </xf>
    <xf numFmtId="165" fontId="2" fillId="0" borderId="6" xfId="47" applyNumberFormat="1" applyFont="1" applyBorder="1" applyAlignment="1">
      <alignment horizontal="center"/>
    </xf>
    <xf numFmtId="0" fontId="2" fillId="0" borderId="1" xfId="47" applyBorder="1"/>
    <xf numFmtId="164" fontId="2" fillId="0" borderId="7" xfId="47" applyNumberFormat="1" applyBorder="1" applyAlignment="1">
      <alignment horizontal="center"/>
    </xf>
    <xf numFmtId="164" fontId="2" fillId="0" borderId="11" xfId="47" applyNumberFormat="1" applyBorder="1" applyAlignment="1">
      <alignment horizontal="center"/>
    </xf>
    <xf numFmtId="164" fontId="2" fillId="0" borderId="9" xfId="47" applyNumberFormat="1" applyBorder="1" applyAlignment="1">
      <alignment horizontal="center"/>
    </xf>
    <xf numFmtId="0" fontId="2" fillId="0" borderId="0" xfId="47"/>
    <xf numFmtId="0" fontId="3" fillId="0" borderId="0" xfId="3"/>
    <xf numFmtId="0" fontId="2" fillId="0" borderId="0" xfId="47" applyAlignment="1">
      <alignment horizontal="center"/>
    </xf>
    <xf numFmtId="0" fontId="3" fillId="0" borderId="0" xfId="3" applyAlignment="1">
      <alignment horizontal="center"/>
    </xf>
    <xf numFmtId="0" fontId="2" fillId="0" borderId="0" xfId="47" applyAlignment="1">
      <alignment wrapText="1"/>
    </xf>
    <xf numFmtId="165" fontId="2" fillId="0" borderId="0" xfId="47" applyNumberFormat="1" applyAlignment="1">
      <alignment horizontal="center"/>
    </xf>
    <xf numFmtId="0" fontId="2" fillId="0" borderId="0" xfId="47"/>
    <xf numFmtId="0" fontId="3" fillId="0" borderId="0" xfId="3"/>
    <xf numFmtId="0" fontId="2" fillId="0" borderId="0" xfId="47" applyAlignment="1">
      <alignment horizontal="center"/>
    </xf>
    <xf numFmtId="0" fontId="2" fillId="0" borderId="0" xfId="47" applyBorder="1"/>
    <xf numFmtId="164" fontId="2" fillId="0" borderId="0" xfId="47" applyNumberFormat="1" applyBorder="1" applyAlignment="1">
      <alignment horizontal="center"/>
    </xf>
    <xf numFmtId="0" fontId="2" fillId="0" borderId="0" xfId="47" applyBorder="1" applyAlignment="1">
      <alignment horizontal="center"/>
    </xf>
    <xf numFmtId="0" fontId="2" fillId="0" borderId="0" xfId="47" applyAlignment="1">
      <alignment wrapText="1"/>
    </xf>
    <xf numFmtId="0" fontId="3" fillId="0" borderId="0" xfId="3" applyAlignment="1">
      <alignment wrapText="1"/>
    </xf>
    <xf numFmtId="168" fontId="2" fillId="0" borderId="0" xfId="47" applyNumberFormat="1" applyAlignment="1">
      <alignment horizontal="center"/>
    </xf>
    <xf numFmtId="165" fontId="2" fillId="0" borderId="0" xfId="47" applyNumberFormat="1" applyAlignment="1">
      <alignment horizontal="center"/>
    </xf>
    <xf numFmtId="165" fontId="2" fillId="0" borderId="6" xfId="47" applyNumberFormat="1" applyBorder="1" applyAlignment="1">
      <alignment horizontal="center"/>
    </xf>
    <xf numFmtId="165" fontId="2" fillId="0" borderId="0" xfId="47" applyNumberFormat="1" applyBorder="1" applyAlignment="1">
      <alignment horizontal="center"/>
    </xf>
    <xf numFmtId="165" fontId="2" fillId="0" borderId="7" xfId="47" applyNumberFormat="1" applyBorder="1" applyAlignment="1">
      <alignment horizontal="center"/>
    </xf>
    <xf numFmtId="0" fontId="2" fillId="0" borderId="6" xfId="47" applyBorder="1"/>
    <xf numFmtId="0" fontId="2" fillId="0" borderId="7" xfId="47" applyBorder="1"/>
    <xf numFmtId="165" fontId="2" fillId="0" borderId="8" xfId="47" applyNumberFormat="1" applyBorder="1" applyAlignment="1">
      <alignment horizontal="center"/>
    </xf>
    <xf numFmtId="165" fontId="2" fillId="0" borderId="11" xfId="47" applyNumberFormat="1" applyBorder="1" applyAlignment="1">
      <alignment horizontal="center"/>
    </xf>
    <xf numFmtId="165" fontId="2" fillId="0" borderId="9" xfId="47" applyNumberFormat="1" applyBorder="1" applyAlignment="1">
      <alignment horizontal="center"/>
    </xf>
    <xf numFmtId="0" fontId="2" fillId="0" borderId="8" xfId="47" applyBorder="1"/>
    <xf numFmtId="0" fontId="2" fillId="0" borderId="11" xfId="47" applyBorder="1" applyAlignment="1">
      <alignment horizontal="center"/>
    </xf>
    <xf numFmtId="0" fontId="2" fillId="0" borderId="9" xfId="47" applyBorder="1"/>
    <xf numFmtId="0" fontId="2" fillId="0" borderId="11" xfId="47" applyBorder="1"/>
    <xf numFmtId="0" fontId="2" fillId="0" borderId="1" xfId="47" applyBorder="1"/>
    <xf numFmtId="164" fontId="2" fillId="0" borderId="7" xfId="47" applyNumberFormat="1" applyBorder="1" applyAlignment="1">
      <alignment horizontal="center"/>
    </xf>
    <xf numFmtId="164" fontId="2" fillId="0" borderId="11" xfId="47" applyNumberFormat="1" applyBorder="1" applyAlignment="1">
      <alignment horizontal="center"/>
    </xf>
    <xf numFmtId="164" fontId="2" fillId="0" borderId="9" xfId="47" applyNumberFormat="1" applyBorder="1" applyAlignment="1">
      <alignment horizontal="center"/>
    </xf>
    <xf numFmtId="1" fontId="2" fillId="0" borderId="7" xfId="47" applyNumberFormat="1" applyBorder="1" applyAlignment="1">
      <alignment horizontal="center"/>
    </xf>
    <xf numFmtId="168" fontId="2" fillId="0" borderId="11" xfId="47" applyNumberFormat="1" applyBorder="1" applyAlignment="1">
      <alignment horizontal="center"/>
    </xf>
    <xf numFmtId="0" fontId="5" fillId="0" borderId="5" xfId="3" applyFont="1" applyFill="1" applyBorder="1" applyAlignment="1">
      <alignment horizontal="center" vertical="center" wrapText="1"/>
    </xf>
    <xf numFmtId="1" fontId="2" fillId="5" borderId="19" xfId="47" applyNumberFormat="1" applyFill="1" applyBorder="1" applyAlignment="1">
      <alignment horizontal="center"/>
    </xf>
    <xf numFmtId="168" fontId="2" fillId="5" borderId="19" xfId="47" applyNumberFormat="1" applyFill="1" applyBorder="1" applyAlignment="1">
      <alignment horizontal="center"/>
    </xf>
    <xf numFmtId="168" fontId="2" fillId="5" borderId="20" xfId="47" applyNumberFormat="1" applyFill="1" applyBorder="1" applyAlignment="1">
      <alignment horizontal="center"/>
    </xf>
    <xf numFmtId="0" fontId="24" fillId="3" borderId="21" xfId="47" applyNumberFormat="1" applyFont="1" applyFill="1" applyBorder="1" applyAlignment="1">
      <alignment horizontal="center" vertical="center" wrapText="1"/>
    </xf>
    <xf numFmtId="0" fontId="2" fillId="5" borderId="19" xfId="47" applyFill="1" applyBorder="1"/>
    <xf numFmtId="3" fontId="2" fillId="5" borderId="19" xfId="47" applyNumberFormat="1" applyFill="1" applyBorder="1" applyAlignment="1">
      <alignment horizontal="center"/>
    </xf>
    <xf numFmtId="0" fontId="2" fillId="0" borderId="5" xfId="47" applyBorder="1"/>
    <xf numFmtId="0" fontId="2" fillId="5" borderId="0" xfId="47" applyFill="1" applyBorder="1"/>
    <xf numFmtId="0" fontId="3" fillId="4" borderId="16" xfId="3" applyFill="1" applyBorder="1"/>
    <xf numFmtId="0" fontId="2" fillId="4" borderId="17" xfId="47" applyFill="1" applyBorder="1"/>
    <xf numFmtId="0" fontId="2" fillId="4" borderId="18" xfId="47" applyFill="1" applyBorder="1"/>
    <xf numFmtId="0" fontId="5" fillId="4" borderId="16" xfId="3" applyFont="1" applyFill="1" applyBorder="1"/>
    <xf numFmtId="0" fontId="5" fillId="3" borderId="53" xfId="3" applyFont="1" applyFill="1" applyBorder="1" applyAlignment="1">
      <alignment horizontal="center" vertical="center" wrapText="1"/>
    </xf>
    <xf numFmtId="0" fontId="5" fillId="0" borderId="52" xfId="3" applyFont="1" applyBorder="1" applyAlignment="1">
      <alignment horizontal="center" vertical="center" wrapText="1"/>
    </xf>
    <xf numFmtId="0" fontId="5" fillId="0" borderId="51" xfId="3" applyFont="1" applyBorder="1" applyAlignment="1">
      <alignment horizontal="center" vertical="center" wrapText="1"/>
    </xf>
    <xf numFmtId="0" fontId="31" fillId="0" borderId="0" xfId="47" applyFont="1" applyAlignment="1"/>
    <xf numFmtId="0" fontId="3" fillId="0" borderId="7" xfId="3" applyBorder="1"/>
    <xf numFmtId="165" fontId="2" fillId="5" borderId="20" xfId="47" applyNumberFormat="1" applyFill="1" applyBorder="1" applyAlignment="1">
      <alignment horizontal="center"/>
    </xf>
    <xf numFmtId="165" fontId="2" fillId="0" borderId="0" xfId="47" applyNumberFormat="1" applyAlignment="1">
      <alignment horizontal="left"/>
    </xf>
    <xf numFmtId="0" fontId="33" fillId="0" borderId="0" xfId="47" applyFont="1" applyFill="1" applyBorder="1"/>
    <xf numFmtId="0" fontId="32" fillId="0" borderId="0" xfId="0" applyFont="1" applyBorder="1"/>
    <xf numFmtId="0" fontId="24" fillId="3" borderId="31" xfId="47" applyNumberFormat="1" applyFont="1" applyFill="1" applyBorder="1" applyAlignment="1">
      <alignment horizontal="center" vertical="center" wrapText="1"/>
    </xf>
    <xf numFmtId="0" fontId="32" fillId="0" borderId="11" xfId="0" applyFont="1" applyBorder="1" applyAlignment="1"/>
    <xf numFmtId="0" fontId="3" fillId="4" borderId="13" xfId="0" applyFont="1" applyFill="1" applyBorder="1"/>
    <xf numFmtId="0" fontId="32" fillId="0" borderId="0" xfId="1" applyFont="1" applyBorder="1" applyAlignment="1"/>
    <xf numFmtId="0" fontId="32" fillId="0" borderId="0" xfId="1" applyFont="1"/>
    <xf numFmtId="0" fontId="32" fillId="0" borderId="11" xfId="1" applyFont="1" applyBorder="1" applyAlignment="1"/>
    <xf numFmtId="0" fontId="32" fillId="0" borderId="6" xfId="0" applyFont="1" applyBorder="1"/>
    <xf numFmtId="0" fontId="5" fillId="0" borderId="52" xfId="0" applyFont="1" applyFill="1" applyBorder="1" applyAlignment="1">
      <alignment horizontal="center" vertical="center" wrapText="1"/>
    </xf>
    <xf numFmtId="0" fontId="5" fillId="0" borderId="9" xfId="0" applyFont="1" applyFill="1" applyBorder="1" applyAlignment="1">
      <alignment wrapText="1"/>
    </xf>
    <xf numFmtId="0" fontId="3" fillId="0" borderId="13"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2" fillId="0" borderId="37" xfId="0" applyFont="1" applyBorder="1" applyAlignment="1">
      <alignment horizontal="left" vertical="center"/>
    </xf>
    <xf numFmtId="0" fontId="3" fillId="0" borderId="0" xfId="0" applyFont="1" applyBorder="1" applyAlignment="1">
      <alignment horizontal="center" vertical="center" textRotation="90"/>
    </xf>
    <xf numFmtId="165" fontId="0" fillId="0" borderId="3" xfId="0" applyNumberFormat="1" applyFill="1" applyBorder="1" applyAlignment="1">
      <alignment horizontal="center" vertical="center"/>
    </xf>
    <xf numFmtId="165" fontId="0" fillId="0" borderId="11" xfId="0" applyNumberFormat="1" applyFill="1" applyBorder="1" applyAlignment="1">
      <alignment horizontal="center" vertical="center"/>
    </xf>
    <xf numFmtId="164" fontId="3" fillId="0" borderId="11" xfId="1" applyNumberFormat="1" applyFont="1" applyBorder="1" applyAlignment="1">
      <alignment horizontal="center"/>
    </xf>
    <xf numFmtId="164" fontId="3" fillId="5" borderId="20" xfId="1" applyNumberFormat="1" applyFont="1" applyFill="1" applyBorder="1" applyAlignment="1">
      <alignment horizontal="center"/>
    </xf>
    <xf numFmtId="164" fontId="3" fillId="5" borderId="15" xfId="1" applyNumberFormat="1" applyFont="1" applyFill="1" applyBorder="1" applyAlignment="1">
      <alignment horizontal="center"/>
    </xf>
    <xf numFmtId="0" fontId="2" fillId="0" borderId="0" xfId="47"/>
    <xf numFmtId="164" fontId="3" fillId="5" borderId="19" xfId="1" applyNumberFormat="1" applyFont="1" applyFill="1" applyBorder="1" applyAlignment="1">
      <alignment horizontal="center"/>
    </xf>
    <xf numFmtId="1" fontId="0" fillId="0" borderId="0" xfId="0" applyNumberFormat="1" applyBorder="1" applyAlignment="1">
      <alignment horizontal="center"/>
    </xf>
    <xf numFmtId="1" fontId="0" fillId="0" borderId="11" xfId="0" applyNumberFormat="1" applyBorder="1" applyAlignment="1">
      <alignment horizontal="center"/>
    </xf>
    <xf numFmtId="0" fontId="2" fillId="0" borderId="0" xfId="47" applyBorder="1"/>
    <xf numFmtId="164" fontId="3" fillId="0" borderId="3" xfId="1" applyNumberFormat="1" applyFont="1" applyBorder="1" applyAlignment="1">
      <alignment horizontal="center"/>
    </xf>
    <xf numFmtId="164" fontId="3" fillId="0" borderId="0" xfId="1" applyNumberFormat="1" applyFont="1" applyBorder="1" applyAlignment="1">
      <alignment horizontal="center"/>
    </xf>
    <xf numFmtId="0" fontId="2" fillId="0" borderId="0" xfId="47" applyAlignment="1">
      <alignment wrapText="1"/>
    </xf>
    <xf numFmtId="0" fontId="0" fillId="0" borderId="0" xfId="0"/>
    <xf numFmtId="0" fontId="3" fillId="0" borderId="0" xfId="0" applyFont="1"/>
    <xf numFmtId="0" fontId="0" fillId="0" borderId="0" xfId="0" applyAlignment="1">
      <alignment wrapText="1"/>
    </xf>
    <xf numFmtId="0" fontId="0" fillId="0" borderId="0" xfId="0" applyBorder="1"/>
    <xf numFmtId="0" fontId="0" fillId="0" borderId="0" xfId="0" applyBorder="1" applyAlignment="1">
      <alignment horizontal="center" vertical="center"/>
    </xf>
    <xf numFmtId="0" fontId="0" fillId="0" borderId="3" xfId="0" applyBorder="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Border="1" applyAlignment="1">
      <alignment horizontal="center"/>
    </xf>
    <xf numFmtId="0" fontId="0" fillId="0" borderId="6" xfId="0" applyBorder="1"/>
    <xf numFmtId="0" fontId="0" fillId="0" borderId="7" xfId="0" applyBorder="1"/>
    <xf numFmtId="0" fontId="0" fillId="0" borderId="8" xfId="0" applyBorder="1"/>
    <xf numFmtId="0" fontId="0" fillId="0" borderId="11" xfId="0" applyBorder="1"/>
    <xf numFmtId="0" fontId="3" fillId="0" borderId="3" xfId="0" applyFont="1" applyBorder="1"/>
    <xf numFmtId="0" fontId="3" fillId="0" borderId="11" xfId="0" applyFont="1" applyBorder="1"/>
    <xf numFmtId="0" fontId="0" fillId="0" borderId="13" xfId="0" applyBorder="1"/>
    <xf numFmtId="0" fontId="3" fillId="0" borderId="0" xfId="1" applyBorder="1"/>
    <xf numFmtId="0" fontId="3" fillId="0" borderId="6" xfId="1" applyBorder="1"/>
    <xf numFmtId="0" fontId="3" fillId="0" borderId="8" xfId="1" applyBorder="1"/>
    <xf numFmtId="0" fontId="3" fillId="0" borderId="11" xfId="1" applyBorder="1"/>
    <xf numFmtId="0" fontId="8" fillId="0" borderId="0" xfId="6"/>
    <xf numFmtId="0" fontId="2" fillId="0" borderId="6" xfId="47" applyBorder="1"/>
    <xf numFmtId="0" fontId="2" fillId="0" borderId="7" xfId="47" applyBorder="1"/>
    <xf numFmtId="0" fontId="2" fillId="0" borderId="8" xfId="47" applyBorder="1"/>
    <xf numFmtId="0" fontId="2" fillId="0" borderId="9" xfId="47" applyBorder="1"/>
    <xf numFmtId="0" fontId="2" fillId="0" borderId="11" xfId="47" applyBorder="1"/>
    <xf numFmtId="0" fontId="3" fillId="0" borderId="1" xfId="3" applyBorder="1" applyAlignment="1">
      <alignment horizontal="center" vertical="center" wrapText="1"/>
    </xf>
    <xf numFmtId="0" fontId="3" fillId="3" borderId="21" xfId="3" applyFont="1" applyFill="1" applyBorder="1" applyAlignment="1">
      <alignment horizontal="center" vertical="center" wrapText="1"/>
    </xf>
    <xf numFmtId="0" fontId="0" fillId="0" borderId="19" xfId="0" applyBorder="1" applyAlignment="1">
      <alignment horizontal="center" vertical="center"/>
    </xf>
    <xf numFmtId="165" fontId="2" fillId="5" borderId="19" xfId="47" applyNumberFormat="1" applyFill="1" applyBorder="1" applyAlignment="1">
      <alignment horizontal="center" vertical="center"/>
    </xf>
    <xf numFmtId="0" fontId="0" fillId="5" borderId="19" xfId="0" applyFill="1" applyBorder="1" applyAlignment="1">
      <alignment horizontal="center" vertical="center"/>
    </xf>
    <xf numFmtId="0" fontId="31" fillId="0" borderId="0" xfId="47" applyFont="1" applyFill="1" applyBorder="1"/>
    <xf numFmtId="1" fontId="2" fillId="0" borderId="0" xfId="47" applyNumberFormat="1" applyAlignment="1">
      <alignment horizontal="center" vertical="center"/>
    </xf>
    <xf numFmtId="0" fontId="2" fillId="0" borderId="0" xfId="47"/>
    <xf numFmtId="0" fontId="3" fillId="0" borderId="0" xfId="3"/>
    <xf numFmtId="0" fontId="2" fillId="0" borderId="0" xfId="47" applyBorder="1"/>
    <xf numFmtId="0" fontId="24" fillId="0" borderId="0" xfId="47" applyFont="1"/>
    <xf numFmtId="0" fontId="2" fillId="0" borderId="6" xfId="47" applyBorder="1"/>
    <xf numFmtId="0" fontId="2" fillId="0" borderId="8" xfId="47" applyBorder="1"/>
    <xf numFmtId="0" fontId="2" fillId="0" borderId="11" xfId="47" applyBorder="1"/>
    <xf numFmtId="0" fontId="2" fillId="0" borderId="0" xfId="47" applyAlignment="1">
      <alignment horizontal="center" vertical="center"/>
    </xf>
    <xf numFmtId="1" fontId="2" fillId="0" borderId="20" xfId="47" applyNumberFormat="1" applyBorder="1" applyAlignment="1">
      <alignment horizontal="center" vertical="center"/>
    </xf>
    <xf numFmtId="0" fontId="2" fillId="0" borderId="0" xfId="47" applyAlignment="1">
      <alignment horizontal="left" vertical="center"/>
    </xf>
    <xf numFmtId="165" fontId="2" fillId="5" borderId="20" xfId="47" applyNumberFormat="1" applyFill="1" applyBorder="1" applyAlignment="1">
      <alignment horizontal="center" vertical="center"/>
    </xf>
    <xf numFmtId="1" fontId="2" fillId="0" borderId="19" xfId="47" applyNumberFormat="1" applyBorder="1" applyAlignment="1">
      <alignment horizontal="center" vertical="center"/>
    </xf>
    <xf numFmtId="164" fontId="2" fillId="5" borderId="20" xfId="47" applyNumberFormat="1" applyFill="1" applyBorder="1" applyAlignment="1">
      <alignment horizontal="center" vertical="center"/>
    </xf>
    <xf numFmtId="0" fontId="0" fillId="5" borderId="15" xfId="0" applyFill="1" applyBorder="1" applyAlignment="1">
      <alignment horizontal="center"/>
    </xf>
    <xf numFmtId="3" fontId="0" fillId="5" borderId="20" xfId="0" applyNumberFormat="1" applyFill="1" applyBorder="1" applyAlignment="1">
      <alignment horizontal="center"/>
    </xf>
    <xf numFmtId="3" fontId="0" fillId="0" borderId="11" xfId="0" applyNumberFormat="1" applyBorder="1" applyAlignment="1">
      <alignment horizontal="center"/>
    </xf>
    <xf numFmtId="0" fontId="0" fillId="0" borderId="0" xfId="0" applyFill="1" applyBorder="1"/>
    <xf numFmtId="0" fontId="24" fillId="4" borderId="14" xfId="47" applyFont="1" applyFill="1" applyBorder="1"/>
    <xf numFmtId="0" fontId="5" fillId="3" borderId="3" xfId="3" applyFont="1" applyFill="1" applyBorder="1" applyAlignment="1">
      <alignment horizontal="center"/>
    </xf>
    <xf numFmtId="0" fontId="5" fillId="3" borderId="14" xfId="3" applyFont="1" applyFill="1" applyBorder="1" applyAlignment="1">
      <alignment horizontal="center"/>
    </xf>
    <xf numFmtId="0" fontId="5" fillId="3" borderId="0" xfId="3" applyFont="1" applyFill="1" applyBorder="1" applyAlignment="1">
      <alignment horizontal="center"/>
    </xf>
    <xf numFmtId="0" fontId="5" fillId="3" borderId="13" xfId="3" applyFont="1" applyFill="1" applyBorder="1" applyAlignment="1">
      <alignment horizontal="center"/>
    </xf>
    <xf numFmtId="0" fontId="24" fillId="3" borderId="0" xfId="47" applyFont="1" applyFill="1" applyBorder="1" applyAlignment="1">
      <alignment horizontal="center"/>
    </xf>
    <xf numFmtId="0" fontId="24" fillId="3" borderId="14" xfId="47" applyFont="1" applyFill="1" applyBorder="1" applyAlignment="1">
      <alignment horizontal="center"/>
    </xf>
    <xf numFmtId="0" fontId="24" fillId="0" borderId="21" xfId="47" applyFont="1" applyFill="1" applyBorder="1" applyAlignment="1">
      <alignment horizontal="center"/>
    </xf>
    <xf numFmtId="0" fontId="24" fillId="37" borderId="21" xfId="47" applyFont="1" applyFill="1" applyBorder="1" applyAlignment="1">
      <alignment horizontal="center"/>
    </xf>
    <xf numFmtId="165" fontId="0" fillId="5" borderId="6" xfId="0" applyNumberFormat="1" applyFill="1" applyBorder="1" applyAlignment="1">
      <alignment horizontal="center" vertical="center"/>
    </xf>
    <xf numFmtId="165" fontId="0" fillId="5" borderId="13" xfId="0" applyNumberFormat="1" applyFill="1" applyBorder="1" applyAlignment="1">
      <alignment horizontal="center" vertical="center"/>
    </xf>
    <xf numFmtId="0" fontId="32" fillId="0" borderId="11" xfId="0" applyFont="1" applyBorder="1" applyAlignment="1">
      <alignment wrapText="1"/>
    </xf>
    <xf numFmtId="0" fontId="35" fillId="0" borderId="9" xfId="0" applyFont="1" applyBorder="1" applyAlignment="1">
      <alignment wrapText="1"/>
    </xf>
    <xf numFmtId="0" fontId="3" fillId="4" borderId="17"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wrapText="1"/>
    </xf>
    <xf numFmtId="0" fontId="0" fillId="0" borderId="17" xfId="0" applyBorder="1" applyAlignment="1">
      <alignment wrapText="1"/>
    </xf>
    <xf numFmtId="0" fontId="0" fillId="0" borderId="18" xfId="0" applyBorder="1" applyAlignment="1">
      <alignment wrapText="1"/>
    </xf>
    <xf numFmtId="0" fontId="3" fillId="4"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 fillId="0" borderId="11" xfId="0" applyFont="1" applyBorder="1" applyAlignment="1">
      <alignment horizontal="center" wrapText="1"/>
    </xf>
    <xf numFmtId="0" fontId="0" fillId="0" borderId="9" xfId="0" applyBorder="1" applyAlignment="1">
      <alignment horizontal="center" wrapText="1"/>
    </xf>
    <xf numFmtId="0" fontId="3" fillId="5" borderId="7" xfId="0" applyFont="1" applyFill="1" applyBorder="1" applyAlignment="1">
      <alignment horizontal="center" vertical="center" wrapText="1"/>
    </xf>
    <xf numFmtId="0" fontId="0" fillId="5" borderId="7" xfId="0" applyFill="1" applyBorder="1" applyAlignment="1">
      <alignment horizontal="center" vertical="center" wrapText="1"/>
    </xf>
    <xf numFmtId="0" fontId="3" fillId="5" borderId="11" xfId="0" applyFont="1" applyFill="1" applyBorder="1" applyAlignment="1">
      <alignment horizontal="center" wrapText="1"/>
    </xf>
    <xf numFmtId="0" fontId="0" fillId="5" borderId="9" xfId="0" applyFill="1" applyBorder="1" applyAlignment="1">
      <alignment horizontal="center" wrapText="1"/>
    </xf>
    <xf numFmtId="0" fontId="3" fillId="0" borderId="3" xfId="0" applyFont="1" applyBorder="1" applyAlignment="1">
      <alignment horizontal="center" wrapText="1"/>
    </xf>
    <xf numFmtId="0" fontId="0" fillId="0" borderId="14" xfId="0" applyBorder="1" applyAlignment="1">
      <alignment horizontal="center" wrapText="1"/>
    </xf>
    <xf numFmtId="0" fontId="3" fillId="5" borderId="3" xfId="0" applyFont="1" applyFill="1" applyBorder="1" applyAlignment="1">
      <alignment horizontal="center" wrapText="1"/>
    </xf>
    <xf numFmtId="0" fontId="0" fillId="5" borderId="14" xfId="0" applyFill="1" applyBorder="1" applyAlignment="1">
      <alignment horizontal="center" wrapText="1"/>
    </xf>
    <xf numFmtId="165" fontId="0" fillId="5" borderId="0" xfId="0" applyNumberFormat="1" applyFill="1" applyBorder="1" applyAlignment="1">
      <alignment horizontal="center" vertical="center"/>
    </xf>
    <xf numFmtId="165" fontId="0" fillId="0" borderId="0" xfId="0" applyNumberFormat="1" applyBorder="1" applyAlignment="1">
      <alignment horizontal="center" vertical="center"/>
    </xf>
    <xf numFmtId="165" fontId="0" fillId="5" borderId="3" xfId="0" applyNumberFormat="1" applyFill="1" applyBorder="1" applyAlignment="1">
      <alignment horizontal="center" vertical="center"/>
    </xf>
    <xf numFmtId="165" fontId="0" fillId="5" borderId="11" xfId="0" applyNumberFormat="1" applyFill="1" applyBorder="1" applyAlignment="1">
      <alignment horizontal="center" vertical="center"/>
    </xf>
    <xf numFmtId="0" fontId="3" fillId="0" borderId="13"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3" fillId="5" borderId="14"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0" fillId="0" borderId="7" xfId="0" applyBorder="1" applyAlignment="1">
      <alignment horizontal="center" vertical="center"/>
    </xf>
    <xf numFmtId="165" fontId="0" fillId="5" borderId="0" xfId="0" applyNumberFormat="1" applyFill="1" applyBorder="1" applyAlignment="1">
      <alignment horizontal="center" vertical="center" wrapText="1"/>
    </xf>
    <xf numFmtId="165" fontId="0" fillId="0" borderId="0" xfId="0" applyNumberFormat="1" applyBorder="1" applyAlignment="1">
      <alignment horizontal="center" vertical="center" wrapText="1"/>
    </xf>
    <xf numFmtId="165" fontId="0" fillId="0" borderId="3" xfId="0" applyNumberFormat="1" applyBorder="1" applyAlignment="1">
      <alignment horizontal="center" vertical="center"/>
    </xf>
    <xf numFmtId="165" fontId="0" fillId="0" borderId="11" xfId="0" applyNumberFormat="1" applyBorder="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165" fontId="0" fillId="5" borderId="2" xfId="0" applyNumberFormat="1" applyFill="1" applyBorder="1" applyAlignment="1">
      <alignment horizontal="center" vertical="center"/>
    </xf>
    <xf numFmtId="165" fontId="0" fillId="0" borderId="2" xfId="0" applyNumberFormat="1" applyBorder="1" applyAlignment="1">
      <alignment horizontal="center" vertical="center"/>
    </xf>
    <xf numFmtId="0" fontId="3" fillId="5" borderId="12"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2" xfId="0" applyBorder="1" applyAlignment="1">
      <alignment horizontal="center" vertical="center"/>
    </xf>
    <xf numFmtId="0" fontId="3" fillId="0" borderId="12" xfId="0" applyFont="1" applyBorder="1" applyAlignment="1">
      <alignment horizontal="center" vertical="center"/>
    </xf>
    <xf numFmtId="165" fontId="0" fillId="5" borderId="2" xfId="0" applyNumberFormat="1" applyFill="1" applyBorder="1" applyAlignment="1">
      <alignment horizontal="center" vertical="center" wrapText="1"/>
    </xf>
    <xf numFmtId="165" fontId="0" fillId="0" borderId="2" xfId="0" applyNumberFormat="1" applyBorder="1" applyAlignment="1">
      <alignment horizontal="center" vertical="center" wrapText="1"/>
    </xf>
    <xf numFmtId="165" fontId="0" fillId="5" borderId="10" xfId="0" applyNumberFormat="1" applyFill="1" applyBorder="1" applyAlignment="1">
      <alignment horizontal="center" vertical="center"/>
    </xf>
    <xf numFmtId="165" fontId="0" fillId="5" borderId="6" xfId="0" applyNumberFormat="1" applyFill="1" applyBorder="1" applyAlignment="1">
      <alignment horizontal="center" vertical="center"/>
    </xf>
    <xf numFmtId="0" fontId="3" fillId="0" borderId="6"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3" fillId="0" borderId="7" xfId="0" applyFont="1" applyFill="1" applyBorder="1" applyAlignment="1">
      <alignment horizontal="center" vertical="center"/>
    </xf>
    <xf numFmtId="0" fontId="0" fillId="0" borderId="7" xfId="0" applyFill="1" applyBorder="1" applyAlignment="1">
      <alignment horizontal="center" vertical="center"/>
    </xf>
    <xf numFmtId="165" fontId="0" fillId="5" borderId="6" xfId="0" applyNumberFormat="1" applyFill="1" applyBorder="1" applyAlignment="1">
      <alignment horizontal="center" vertical="center" wrapText="1"/>
    </xf>
    <xf numFmtId="165" fontId="0" fillId="0" borderId="6" xfId="0" applyNumberFormat="1" applyBorder="1" applyAlignment="1">
      <alignment horizontal="center" vertical="center" wrapText="1"/>
    </xf>
    <xf numFmtId="165" fontId="0" fillId="0" borderId="6" xfId="0" applyNumberFormat="1" applyBorder="1" applyAlignment="1">
      <alignment horizontal="center" vertical="center"/>
    </xf>
    <xf numFmtId="165" fontId="0" fillId="0" borderId="10" xfId="0" applyNumberFormat="1" applyBorder="1" applyAlignment="1">
      <alignment horizontal="center" vertical="center"/>
    </xf>
    <xf numFmtId="0" fontId="3" fillId="0" borderId="10" xfId="0" applyFont="1" applyFill="1" applyBorder="1" applyAlignment="1">
      <alignment horizontal="center" vertical="center"/>
    </xf>
    <xf numFmtId="0" fontId="0" fillId="0" borderId="2" xfId="0" applyFill="1" applyBorder="1" applyAlignment="1">
      <alignment horizontal="center" vertical="center"/>
    </xf>
    <xf numFmtId="165" fontId="0" fillId="5" borderId="10" xfId="0" applyNumberFormat="1" applyFill="1" applyBorder="1" applyAlignment="1">
      <alignment horizontal="center" vertical="center" wrapText="1"/>
    </xf>
    <xf numFmtId="0" fontId="3" fillId="0" borderId="7" xfId="0" applyFont="1"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9" xfId="0" applyBorder="1" applyAlignment="1">
      <alignment horizontal="center" vertical="center" textRotation="90"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3" fillId="2" borderId="1" xfId="0" applyFont="1" applyFill="1" applyBorder="1" applyAlignment="1">
      <alignment horizontal="center" vertical="center" wrapText="1"/>
    </xf>
    <xf numFmtId="165" fontId="0" fillId="0" borderId="10" xfId="0" applyNumberFormat="1" applyBorder="1" applyAlignment="1">
      <alignment horizontal="center" vertical="center" wrapText="1"/>
    </xf>
    <xf numFmtId="0" fontId="3" fillId="0" borderId="12" xfId="0" applyFont="1" applyFill="1" applyBorder="1" applyAlignment="1">
      <alignment horizontal="center" vertical="center"/>
    </xf>
    <xf numFmtId="0" fontId="3" fillId="0" borderId="14" xfId="0" applyFont="1" applyBorder="1" applyAlignment="1">
      <alignment horizontal="center" vertical="center"/>
    </xf>
    <xf numFmtId="0" fontId="0" fillId="0" borderId="9" xfId="0" applyBorder="1" applyAlignment="1">
      <alignment horizontal="center" vertical="center"/>
    </xf>
    <xf numFmtId="165" fontId="0" fillId="5" borderId="3" xfId="0" applyNumberFormat="1" applyFill="1" applyBorder="1" applyAlignment="1">
      <alignment horizontal="center" vertical="center" wrapText="1"/>
    </xf>
    <xf numFmtId="165" fontId="0" fillId="5" borderId="11" xfId="0" applyNumberFormat="1" applyFill="1" applyBorder="1" applyAlignment="1">
      <alignment horizontal="center" vertical="center" wrapText="1"/>
    </xf>
    <xf numFmtId="165" fontId="0" fillId="0" borderId="3" xfId="0" applyNumberFormat="1" applyBorder="1" applyAlignment="1">
      <alignment horizontal="center" vertical="center" wrapText="1"/>
    </xf>
    <xf numFmtId="165" fontId="0" fillId="0" borderId="11" xfId="0" applyNumberFormat="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3" fillId="4" borderId="16" xfId="0" applyFont="1" applyFill="1" applyBorder="1" applyAlignment="1">
      <alignment wrapText="1"/>
    </xf>
    <xf numFmtId="0" fontId="0" fillId="4" borderId="17" xfId="0" applyFill="1" applyBorder="1" applyAlignment="1">
      <alignment wrapText="1"/>
    </xf>
    <xf numFmtId="0" fontId="0" fillId="4" borderId="18" xfId="0" applyFill="1" applyBorder="1" applyAlignment="1">
      <alignment wrapText="1"/>
    </xf>
    <xf numFmtId="0" fontId="3" fillId="4" borderId="16" xfId="1" applyFont="1" applyFill="1" applyBorder="1" applyAlignment="1">
      <alignment vertical="center" wrapText="1"/>
    </xf>
    <xf numFmtId="0" fontId="5" fillId="4" borderId="16" xfId="1" applyFont="1" applyFill="1" applyBorder="1" applyAlignment="1">
      <alignment vertical="center" wrapText="1"/>
    </xf>
    <xf numFmtId="0" fontId="0" fillId="0" borderId="33" xfId="0" applyFill="1" applyBorder="1" applyAlignment="1">
      <alignment horizontal="center" vertical="center" wrapText="1"/>
    </xf>
    <xf numFmtId="0" fontId="0" fillId="0" borderId="34" xfId="0" applyBorder="1" applyAlignment="1">
      <alignment horizontal="center" vertical="center" wrapText="1"/>
    </xf>
    <xf numFmtId="0" fontId="3"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9" xfId="0" applyFont="1" applyBorder="1" applyAlignment="1">
      <alignment horizontal="center" vertical="center"/>
    </xf>
    <xf numFmtId="0" fontId="0" fillId="0" borderId="37" xfId="0" applyBorder="1" applyAlignment="1">
      <alignment horizontal="center" vertical="center"/>
    </xf>
    <xf numFmtId="0" fontId="3" fillId="5" borderId="38" xfId="0" applyFont="1" applyFill="1" applyBorder="1" applyAlignment="1">
      <alignment horizontal="center" vertical="center" wrapText="1"/>
    </xf>
    <xf numFmtId="0" fontId="0" fillId="5" borderId="39" xfId="0" applyFill="1" applyBorder="1" applyAlignment="1">
      <alignment horizontal="center" vertical="center" wrapText="1"/>
    </xf>
    <xf numFmtId="0" fontId="3" fillId="0" borderId="37" xfId="0" applyFont="1" applyBorder="1" applyAlignment="1">
      <alignment horizontal="center" vertical="center"/>
    </xf>
    <xf numFmtId="165" fontId="3" fillId="5" borderId="6" xfId="0" applyNumberFormat="1"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5" xfId="0" applyFont="1" applyFill="1" applyBorder="1" applyAlignment="1">
      <alignment horizontal="center" wrapText="1"/>
    </xf>
    <xf numFmtId="0" fontId="0" fillId="5" borderId="46" xfId="0" applyFill="1" applyBorder="1" applyAlignment="1">
      <alignment horizontal="center" wrapText="1"/>
    </xf>
    <xf numFmtId="0" fontId="3" fillId="0" borderId="45" xfId="0" applyFont="1" applyBorder="1" applyAlignment="1">
      <alignment horizontal="center" wrapText="1"/>
    </xf>
    <xf numFmtId="0" fontId="0" fillId="0" borderId="46" xfId="0" applyBorder="1" applyAlignment="1">
      <alignment horizontal="center" wrapText="1"/>
    </xf>
    <xf numFmtId="0" fontId="3" fillId="0" borderId="0" xfId="0" applyFont="1" applyBorder="1" applyAlignment="1">
      <alignment horizontal="center" wrapText="1"/>
    </xf>
    <xf numFmtId="0" fontId="0" fillId="0" borderId="7" xfId="0" applyBorder="1" applyAlignment="1">
      <alignment horizontal="center" wrapText="1"/>
    </xf>
    <xf numFmtId="0" fontId="3" fillId="0" borderId="40" xfId="0" applyFont="1" applyBorder="1" applyAlignment="1">
      <alignment horizontal="center" vertical="center" wrapText="1"/>
    </xf>
    <xf numFmtId="0" fontId="0" fillId="0" borderId="37" xfId="0" applyBorder="1" applyAlignment="1">
      <alignment horizontal="center" vertical="center" wrapText="1"/>
    </xf>
    <xf numFmtId="165" fontId="0" fillId="5" borderId="13" xfId="0" applyNumberFormat="1" applyFill="1" applyBorder="1" applyAlignment="1">
      <alignment horizontal="center" vertical="center" wrapText="1"/>
    </xf>
    <xf numFmtId="165" fontId="0" fillId="0" borderId="13" xfId="0" applyNumberFormat="1" applyBorder="1" applyAlignment="1">
      <alignment horizontal="center" vertical="center" wrapText="1"/>
    </xf>
    <xf numFmtId="0" fontId="3" fillId="5" borderId="41" xfId="0" applyFont="1" applyFill="1" applyBorder="1" applyAlignment="1">
      <alignment horizontal="center" vertical="center" wrapText="1"/>
    </xf>
    <xf numFmtId="0" fontId="0" fillId="5" borderId="11" xfId="0" applyFill="1" applyBorder="1" applyAlignment="1">
      <alignment horizontal="center" wrapText="1"/>
    </xf>
    <xf numFmtId="165" fontId="0" fillId="5" borderId="13" xfId="0" applyNumberFormat="1" applyFill="1" applyBorder="1" applyAlignment="1">
      <alignment horizontal="center" vertical="center"/>
    </xf>
    <xf numFmtId="165" fontId="0" fillId="0" borderId="13" xfId="0" applyNumberFormat="1" applyBorder="1" applyAlignment="1">
      <alignment horizontal="center" vertical="center"/>
    </xf>
    <xf numFmtId="0" fontId="3" fillId="0" borderId="45" xfId="0" applyFont="1" applyFill="1" applyBorder="1" applyAlignment="1">
      <alignment horizontal="center" wrapText="1"/>
    </xf>
    <xf numFmtId="0" fontId="0" fillId="0" borderId="46" xfId="0" applyFill="1" applyBorder="1" applyAlignment="1">
      <alignment horizontal="center" wrapText="1"/>
    </xf>
    <xf numFmtId="0" fontId="0" fillId="5" borderId="45" xfId="0" applyFill="1" applyBorder="1" applyAlignment="1">
      <alignment horizontal="center" wrapText="1"/>
    </xf>
    <xf numFmtId="0" fontId="3" fillId="0" borderId="0" xfId="0" applyFont="1" applyAlignment="1">
      <alignment wrapText="1"/>
    </xf>
    <xf numFmtId="0" fontId="0" fillId="0" borderId="0" xfId="0" applyAlignment="1">
      <alignment wrapText="1"/>
    </xf>
    <xf numFmtId="0" fontId="5" fillId="4"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 fillId="4" borderId="16" xfId="1" applyFill="1" applyBorder="1" applyAlignment="1">
      <alignment wrapText="1"/>
    </xf>
    <xf numFmtId="0" fontId="5" fillId="4" borderId="16" xfId="1" applyFont="1" applyFill="1" applyBorder="1" applyAlignment="1">
      <alignment wrapText="1"/>
    </xf>
    <xf numFmtId="0" fontId="5" fillId="0" borderId="17" xfId="0" applyFont="1" applyBorder="1" applyAlignment="1">
      <alignment wrapText="1"/>
    </xf>
    <xf numFmtId="0" fontId="5" fillId="4" borderId="16" xfId="0" applyFont="1" applyFill="1" applyBorder="1" applyAlignment="1">
      <alignment wrapText="1"/>
    </xf>
    <xf numFmtId="0" fontId="5" fillId="4" borderId="18" xfId="0" applyFont="1" applyFill="1" applyBorder="1" applyAlignment="1">
      <alignment wrapText="1"/>
    </xf>
    <xf numFmtId="0" fontId="3" fillId="4" borderId="16" xfId="3" applyFill="1" applyBorder="1" applyAlignment="1">
      <alignment wrapText="1"/>
    </xf>
    <xf numFmtId="0" fontId="24" fillId="3" borderId="13" xfId="47" applyFont="1" applyFill="1" applyBorder="1" applyAlignment="1">
      <alignment horizontal="center" vertical="center" wrapText="1"/>
    </xf>
    <xf numFmtId="0" fontId="5" fillId="3" borderId="3" xfId="0" applyFont="1" applyFill="1" applyBorder="1" applyAlignment="1">
      <alignment wrapText="1"/>
    </xf>
    <xf numFmtId="0" fontId="5" fillId="3" borderId="14" xfId="0" applyFont="1" applyFill="1" applyBorder="1" applyAlignment="1">
      <alignment wrapText="1"/>
    </xf>
    <xf numFmtId="0" fontId="2" fillId="4" borderId="17" xfId="47" applyFill="1" applyBorder="1" applyAlignment="1">
      <alignment wrapText="1"/>
    </xf>
    <xf numFmtId="0" fontId="2" fillId="4" borderId="18" xfId="47" applyFill="1" applyBorder="1" applyAlignment="1">
      <alignment wrapText="1"/>
    </xf>
    <xf numFmtId="1" fontId="3" fillId="4" borderId="17" xfId="3" applyNumberFormat="1" applyFill="1"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3" fillId="0" borderId="0" xfId="3" applyNumberFormat="1" applyBorder="1" applyAlignment="1">
      <alignment wrapText="1"/>
    </xf>
    <xf numFmtId="0" fontId="24" fillId="4" borderId="16" xfId="47" applyFont="1" applyFill="1" applyBorder="1" applyAlignment="1">
      <alignment horizontal="center" wrapText="1"/>
    </xf>
    <xf numFmtId="0" fontId="5" fillId="4" borderId="18" xfId="0" applyFont="1" applyFill="1" applyBorder="1" applyAlignment="1">
      <alignment horizontal="center" wrapText="1"/>
    </xf>
    <xf numFmtId="0" fontId="24" fillId="0" borderId="16" xfId="47" applyFont="1" applyBorder="1" applyAlignment="1">
      <alignment horizontal="center" wrapText="1"/>
    </xf>
    <xf numFmtId="0" fontId="5" fillId="0" borderId="18" xfId="0" applyFont="1" applyBorder="1" applyAlignment="1">
      <alignment horizontal="center" wrapText="1"/>
    </xf>
    <xf numFmtId="0" fontId="26" fillId="4" borderId="16" xfId="0" applyFont="1" applyFill="1" applyBorder="1" applyAlignment="1">
      <alignment horizontal="left" wrapText="1"/>
    </xf>
    <xf numFmtId="0" fontId="26" fillId="4" borderId="17" xfId="0" applyFont="1" applyFill="1" applyBorder="1" applyAlignment="1">
      <alignment horizontal="left" wrapText="1"/>
    </xf>
    <xf numFmtId="0" fontId="26" fillId="4" borderId="18" xfId="0" applyFont="1" applyFill="1" applyBorder="1" applyAlignment="1">
      <alignment horizontal="left" wrapText="1"/>
    </xf>
    <xf numFmtId="0" fontId="26" fillId="4" borderId="16"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26" fillId="4" borderId="13" xfId="0" applyFont="1" applyFill="1" applyBorder="1" applyAlignment="1">
      <alignment vertical="center" wrapText="1"/>
    </xf>
    <xf numFmtId="0" fontId="3" fillId="0" borderId="3" xfId="0" applyFont="1" applyBorder="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4" borderId="16" xfId="3" applyNumberFormat="1" applyFill="1" applyBorder="1" applyAlignment="1">
      <alignment horizontal="left" wrapText="1"/>
    </xf>
    <xf numFmtId="0" fontId="0" fillId="4" borderId="17" xfId="0" applyNumberFormat="1" applyFill="1" applyBorder="1" applyAlignment="1">
      <alignment horizontal="left" wrapText="1"/>
    </xf>
    <xf numFmtId="0" fontId="0" fillId="4" borderId="18" xfId="0" applyNumberFormat="1" applyFill="1" applyBorder="1" applyAlignment="1">
      <alignment horizontal="left" wrapText="1"/>
    </xf>
    <xf numFmtId="0" fontId="3" fillId="4" borderId="16" xfId="3" applyFill="1" applyBorder="1" applyAlignment="1">
      <alignment horizontal="left" wrapText="1"/>
    </xf>
    <xf numFmtId="0" fontId="0" fillId="4" borderId="17" xfId="0" applyFill="1" applyBorder="1" applyAlignment="1">
      <alignment horizontal="left" wrapText="1"/>
    </xf>
    <xf numFmtId="0" fontId="0" fillId="4" borderId="18" xfId="0" applyFill="1" applyBorder="1" applyAlignment="1">
      <alignment horizontal="left" wrapText="1"/>
    </xf>
    <xf numFmtId="0" fontId="2" fillId="0" borderId="0" xfId="47" applyFill="1" applyBorder="1" applyAlignment="1">
      <alignment horizontal="left" wrapText="1"/>
    </xf>
    <xf numFmtId="0" fontId="0" fillId="0" borderId="0" xfId="0" applyAlignment="1">
      <alignment horizontal="left" wrapText="1"/>
    </xf>
    <xf numFmtId="0" fontId="3" fillId="4" borderId="16" xfId="3" applyFill="1" applyBorder="1" applyAlignment="1">
      <alignment horizontal="center" vertical="center" wrapText="1"/>
    </xf>
    <xf numFmtId="0" fontId="2" fillId="4" borderId="18" xfId="47" applyFill="1" applyBorder="1" applyAlignment="1">
      <alignment horizontal="center" vertical="center" wrapText="1"/>
    </xf>
    <xf numFmtId="0" fontId="3" fillId="4" borderId="16" xfId="3" applyFill="1" applyBorder="1" applyAlignment="1">
      <alignment horizontal="center" wrapText="1"/>
    </xf>
    <xf numFmtId="0" fontId="2" fillId="4" borderId="17" xfId="47" applyFill="1" applyBorder="1" applyAlignment="1">
      <alignment horizontal="center" wrapText="1"/>
    </xf>
    <xf numFmtId="0" fontId="2" fillId="4" borderId="18" xfId="47" applyFill="1" applyBorder="1" applyAlignment="1">
      <alignment horizontal="center" wrapText="1"/>
    </xf>
    <xf numFmtId="0" fontId="24" fillId="4" borderId="16" xfId="47"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7" xfId="0" applyFont="1" applyFill="1" applyBorder="1" applyAlignment="1">
      <alignment wrapText="1"/>
    </xf>
    <xf numFmtId="0" fontId="3" fillId="4" borderId="32" xfId="3" applyFill="1" applyBorder="1" applyAlignment="1">
      <alignment horizontal="center" vertical="center" wrapText="1"/>
    </xf>
    <xf numFmtId="0" fontId="0" fillId="4" borderId="32" xfId="0" applyFill="1" applyBorder="1" applyAlignment="1">
      <alignment horizontal="center" vertical="center" wrapText="1"/>
    </xf>
    <xf numFmtId="0" fontId="2" fillId="0" borderId="0" xfId="47" applyAlignment="1">
      <alignment wrapText="1"/>
    </xf>
    <xf numFmtId="0" fontId="2" fillId="0" borderId="0" xfId="47" applyBorder="1" applyAlignment="1">
      <alignment horizontal="center" vertical="center" textRotation="90" wrapText="1"/>
    </xf>
    <xf numFmtId="0" fontId="2" fillId="0" borderId="11" xfId="47" applyBorder="1" applyAlignment="1">
      <alignment horizontal="center" vertical="center" textRotation="90" wrapText="1"/>
    </xf>
    <xf numFmtId="0" fontId="3" fillId="4" borderId="13" xfId="3" applyFill="1" applyBorder="1" applyAlignment="1">
      <alignment wrapText="1"/>
    </xf>
    <xf numFmtId="0" fontId="0" fillId="4" borderId="3" xfId="0" applyFill="1" applyBorder="1" applyAlignment="1">
      <alignment wrapText="1"/>
    </xf>
    <xf numFmtId="0" fontId="3" fillId="4" borderId="32" xfId="3" applyFill="1" applyBorder="1" applyAlignment="1">
      <alignment horizontal="center" wrapText="1"/>
    </xf>
    <xf numFmtId="0" fontId="2" fillId="4" borderId="32" xfId="47" applyFill="1" applyBorder="1" applyAlignment="1">
      <alignment wrapText="1"/>
    </xf>
    <xf numFmtId="0" fontId="2" fillId="4" borderId="32" xfId="47" applyFill="1" applyBorder="1" applyAlignment="1">
      <alignment horizontal="center" wrapText="1"/>
    </xf>
    <xf numFmtId="0" fontId="5" fillId="4" borderId="31" xfId="3" applyFont="1" applyFill="1" applyBorder="1" applyAlignment="1">
      <alignment horizontal="center" wrapText="1"/>
    </xf>
    <xf numFmtId="0" fontId="5" fillId="4" borderId="31" xfId="0" applyFont="1" applyFill="1" applyBorder="1" applyAlignment="1">
      <alignment horizontal="center" wrapText="1"/>
    </xf>
    <xf numFmtId="0" fontId="3" fillId="4" borderId="31" xfId="3" applyFill="1" applyBorder="1" applyAlignment="1">
      <alignment horizontal="center" wrapText="1"/>
    </xf>
    <xf numFmtId="0" fontId="0" fillId="4" borderId="31" xfId="0" applyFill="1" applyBorder="1" applyAlignment="1">
      <alignment horizontal="center" wrapText="1"/>
    </xf>
    <xf numFmtId="0" fontId="3" fillId="4" borderId="31" xfId="3" applyFill="1" applyBorder="1" applyAlignment="1">
      <alignment horizontal="center" vertical="center" wrapText="1"/>
    </xf>
    <xf numFmtId="0" fontId="0" fillId="4" borderId="31" xfId="0" applyFill="1" applyBorder="1" applyAlignment="1">
      <alignment horizontal="center" vertical="center" wrapText="1"/>
    </xf>
    <xf numFmtId="0" fontId="2" fillId="0" borderId="3" xfId="47" applyBorder="1" applyAlignment="1">
      <alignment wrapText="1"/>
    </xf>
    <xf numFmtId="0" fontId="0" fillId="0" borderId="3" xfId="0" applyBorder="1" applyAlignment="1">
      <alignment wrapText="1"/>
    </xf>
  </cellXfs>
  <cellStyles count="10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2" xfId="54"/>
    <cellStyle name="Comma 2 2" xfId="55"/>
    <cellStyle name="Comma 2 2 2" xfId="90"/>
    <cellStyle name="Comma 2 3" xfId="78"/>
    <cellStyle name="Comma 3" xfId="56"/>
    <cellStyle name="Comma 3 2" xfId="84"/>
    <cellStyle name="Comma 4" xfId="94"/>
    <cellStyle name="Comma 4 2" xfId="98"/>
    <cellStyle name="Comma 5" xfId="96"/>
    <cellStyle name="Currency 2" xfId="57"/>
    <cellStyle name="Currency 3" xfId="58"/>
    <cellStyle name="Explanatory Text" xfId="21" builtinId="53" customBuiltin="1"/>
    <cellStyle name="GLEntr - Style1" xfId="59"/>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6" builtinId="8"/>
    <cellStyle name="Hyperlink 2" xfId="52"/>
    <cellStyle name="Hyperlink 2 2" xfId="60"/>
    <cellStyle name="Hyperlink 2 3" xfId="91"/>
    <cellStyle name="Hyperlink 3" xfId="92"/>
    <cellStyle name="Hyperlink 4" xfId="85"/>
    <cellStyle name="Hyperlink 5" xfId="50"/>
    <cellStyle name="Input" xfId="15" builtinId="20" customBuiltin="1"/>
    <cellStyle name="Linked Cell" xfId="18" builtinId="24" customBuiltin="1"/>
    <cellStyle name="Neutral" xfId="14" builtinId="28" customBuiltin="1"/>
    <cellStyle name="Normal" xfId="0" builtinId="0"/>
    <cellStyle name="Normal 10" xfId="61"/>
    <cellStyle name="Normal 11" xfId="62"/>
    <cellStyle name="Normal 12" xfId="63"/>
    <cellStyle name="Normal 13" xfId="97"/>
    <cellStyle name="Normal 14" xfId="2"/>
    <cellStyle name="Normal 14 2" xfId="47"/>
    <cellStyle name="Normal 15" xfId="1"/>
    <cellStyle name="Normal 16" xfId="48"/>
    <cellStyle name="Normal 2" xfId="3"/>
    <cellStyle name="Normal 2 2" xfId="64"/>
    <cellStyle name="Normal 2 2 2" xfId="80"/>
    <cellStyle name="Normal 2 2 2 2" xfId="86"/>
    <cellStyle name="Normal 2 2 3" xfId="87"/>
    <cellStyle name="Normal 2 2 4" xfId="79"/>
    <cellStyle name="Normal 2 3" xfId="5"/>
    <cellStyle name="Normal 2 4" xfId="77"/>
    <cellStyle name="Normal 2 5" xfId="99"/>
    <cellStyle name="Normal 2 6" xfId="51"/>
    <cellStyle name="Normal 3" xfId="4"/>
    <cellStyle name="Normal 3 2" xfId="66"/>
    <cellStyle name="Normal 3 2 2" xfId="89"/>
    <cellStyle name="Normal 3 3" xfId="65"/>
    <cellStyle name="Normal 3 4" xfId="81"/>
    <cellStyle name="Normal 4" xfId="67"/>
    <cellStyle name="Normal 4 2" xfId="68"/>
    <cellStyle name="Normal 4 2 2" xfId="88"/>
    <cellStyle name="Normal 4 3" xfId="82"/>
    <cellStyle name="Normal 5" xfId="69"/>
    <cellStyle name="Normal 5 2" xfId="83"/>
    <cellStyle name="Normal 6" xfId="70"/>
    <cellStyle name="Normal 6 2" xfId="71"/>
    <cellStyle name="Normal 6 2 2" xfId="72"/>
    <cellStyle name="Normal 6 3" xfId="73"/>
    <cellStyle name="Normal 6 4" xfId="95"/>
    <cellStyle name="Normal 7" xfId="74"/>
    <cellStyle name="Normal 7 2" xfId="93"/>
    <cellStyle name="Normal 8" xfId="75"/>
    <cellStyle name="Normal 9" xfId="76"/>
    <cellStyle name="Note 2" xfId="49"/>
    <cellStyle name="Output" xfId="16" builtinId="21" customBuiltin="1"/>
    <cellStyle name="Percent 2" xfId="53"/>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heetViews>
  <sheetFormatPr defaultRowHeight="12.75" x14ac:dyDescent="0.2"/>
  <cols>
    <col min="1" max="1" width="8.7109375" customWidth="1"/>
    <col min="2" max="2" width="28" customWidth="1"/>
    <col min="3" max="3" width="3.5703125" customWidth="1"/>
    <col min="4" max="4" width="8.7109375" customWidth="1"/>
    <col min="5" max="5" width="35.140625" customWidth="1"/>
    <col min="6" max="6" width="3.5703125" style="213" customWidth="1"/>
    <col min="7" max="7" width="8.7109375" customWidth="1"/>
    <col min="8" max="8" width="36.42578125" customWidth="1"/>
    <col min="9" max="9" width="3.5703125" customWidth="1"/>
    <col min="10" max="10" width="8.7109375" customWidth="1"/>
    <col min="11" max="11" width="26.85546875" customWidth="1"/>
    <col min="12" max="12" width="3.5703125" customWidth="1"/>
  </cols>
  <sheetData>
    <row r="1" spans="1:12" x14ac:dyDescent="0.2">
      <c r="A1" s="124" t="s">
        <v>128</v>
      </c>
    </row>
    <row r="2" spans="1:12" s="213" customFormat="1" x14ac:dyDescent="0.2">
      <c r="A2" s="124"/>
      <c r="C2"/>
    </row>
    <row r="3" spans="1:12" s="213" customFormat="1" x14ac:dyDescent="0.2">
      <c r="A3" s="124" t="s">
        <v>163</v>
      </c>
      <c r="B3" s="576"/>
      <c r="C3" s="576"/>
      <c r="D3" s="124" t="s">
        <v>186</v>
      </c>
      <c r="E3" s="576"/>
      <c r="F3" s="576"/>
      <c r="G3" s="124" t="s">
        <v>200</v>
      </c>
      <c r="H3" s="576"/>
      <c r="I3" s="576"/>
      <c r="J3" s="124" t="s">
        <v>201</v>
      </c>
      <c r="K3" s="576"/>
    </row>
    <row r="4" spans="1:12" x14ac:dyDescent="0.2">
      <c r="A4" s="1"/>
    </row>
    <row r="5" spans="1:12" x14ac:dyDescent="0.2">
      <c r="B5" s="124" t="s">
        <v>135</v>
      </c>
      <c r="E5" s="124"/>
    </row>
    <row r="6" spans="1:12" x14ac:dyDescent="0.2">
      <c r="A6" s="1" t="s">
        <v>129</v>
      </c>
      <c r="B6" s="469" t="s">
        <v>135</v>
      </c>
      <c r="D6" s="214" t="s">
        <v>187</v>
      </c>
      <c r="E6" s="469" t="s">
        <v>209</v>
      </c>
      <c r="F6" s="214"/>
      <c r="G6" s="214" t="s">
        <v>212</v>
      </c>
      <c r="H6" s="676" t="s">
        <v>202</v>
      </c>
      <c r="I6" s="214"/>
      <c r="J6" s="214" t="s">
        <v>216</v>
      </c>
      <c r="K6" s="676" t="s">
        <v>469</v>
      </c>
      <c r="L6" s="214"/>
    </row>
    <row r="7" spans="1:12" x14ac:dyDescent="0.2">
      <c r="A7" s="1" t="s">
        <v>136</v>
      </c>
      <c r="B7" s="469" t="s">
        <v>137</v>
      </c>
      <c r="D7" s="214" t="s">
        <v>188</v>
      </c>
      <c r="E7" s="650" t="s">
        <v>268</v>
      </c>
      <c r="F7" s="214"/>
      <c r="G7" s="214" t="s">
        <v>213</v>
      </c>
      <c r="H7" s="676" t="s">
        <v>385</v>
      </c>
      <c r="J7" s="214" t="s">
        <v>217</v>
      </c>
      <c r="K7" s="676" t="s">
        <v>204</v>
      </c>
      <c r="L7" s="214"/>
    </row>
    <row r="8" spans="1:12" x14ac:dyDescent="0.2">
      <c r="A8" s="1" t="s">
        <v>139</v>
      </c>
      <c r="B8" s="469" t="s">
        <v>138</v>
      </c>
      <c r="D8" s="214" t="s">
        <v>189</v>
      </c>
      <c r="E8" s="650" t="s">
        <v>269</v>
      </c>
      <c r="F8" s="214"/>
      <c r="G8" s="214" t="s">
        <v>214</v>
      </c>
      <c r="H8" s="676" t="s">
        <v>398</v>
      </c>
      <c r="J8" s="214" t="s">
        <v>218</v>
      </c>
      <c r="K8" s="676" t="s">
        <v>205</v>
      </c>
      <c r="L8" s="214"/>
    </row>
    <row r="9" spans="1:12" x14ac:dyDescent="0.2">
      <c r="A9" s="1" t="s">
        <v>140</v>
      </c>
      <c r="B9" s="469" t="s">
        <v>145</v>
      </c>
      <c r="D9" s="214" t="s">
        <v>191</v>
      </c>
      <c r="E9" s="650" t="s">
        <v>190</v>
      </c>
      <c r="F9" s="214"/>
      <c r="G9" s="214" t="s">
        <v>215</v>
      </c>
      <c r="H9" s="676" t="s">
        <v>203</v>
      </c>
      <c r="I9" s="214"/>
      <c r="J9" s="214" t="s">
        <v>219</v>
      </c>
      <c r="K9" s="676" t="s">
        <v>206</v>
      </c>
      <c r="L9" s="214"/>
    </row>
    <row r="10" spans="1:12" x14ac:dyDescent="0.2">
      <c r="A10" s="1" t="s">
        <v>141</v>
      </c>
      <c r="B10" s="469" t="s">
        <v>144</v>
      </c>
      <c r="D10" s="214" t="s">
        <v>192</v>
      </c>
      <c r="E10" s="650" t="s">
        <v>244</v>
      </c>
      <c r="F10" s="214"/>
      <c r="J10" s="214" t="s">
        <v>270</v>
      </c>
      <c r="K10" s="1015" t="s">
        <v>592</v>
      </c>
    </row>
    <row r="11" spans="1:12" x14ac:dyDescent="0.2">
      <c r="A11" s="1" t="s">
        <v>142</v>
      </c>
      <c r="B11" s="469" t="s">
        <v>143</v>
      </c>
      <c r="D11" s="214" t="s">
        <v>194</v>
      </c>
      <c r="E11" s="650" t="s">
        <v>193</v>
      </c>
      <c r="F11" s="214"/>
      <c r="J11" s="214" t="s">
        <v>322</v>
      </c>
      <c r="K11" s="1015" t="s">
        <v>207</v>
      </c>
    </row>
    <row r="12" spans="1:12" x14ac:dyDescent="0.2">
      <c r="D12" s="214" t="s">
        <v>196</v>
      </c>
      <c r="E12" s="650" t="s">
        <v>195</v>
      </c>
      <c r="F12" s="214"/>
    </row>
    <row r="13" spans="1:12" x14ac:dyDescent="0.2">
      <c r="B13" s="124" t="s">
        <v>146</v>
      </c>
      <c r="D13" s="214" t="s">
        <v>197</v>
      </c>
      <c r="E13" s="676" t="s">
        <v>208</v>
      </c>
      <c r="F13" s="214"/>
    </row>
    <row r="14" spans="1:12" x14ac:dyDescent="0.2">
      <c r="A14" s="1" t="s">
        <v>152</v>
      </c>
      <c r="B14" s="469" t="s">
        <v>146</v>
      </c>
      <c r="D14" s="214" t="s">
        <v>199</v>
      </c>
      <c r="E14" s="676" t="s">
        <v>321</v>
      </c>
      <c r="F14" s="214"/>
    </row>
    <row r="15" spans="1:12" x14ac:dyDescent="0.2">
      <c r="A15" s="1" t="s">
        <v>153</v>
      </c>
      <c r="B15" s="469" t="s">
        <v>147</v>
      </c>
      <c r="D15" s="214" t="s">
        <v>210</v>
      </c>
      <c r="E15" s="676" t="s">
        <v>299</v>
      </c>
      <c r="F15" s="214"/>
    </row>
    <row r="16" spans="1:12" x14ac:dyDescent="0.2">
      <c r="A16" s="1" t="s">
        <v>154</v>
      </c>
      <c r="B16" s="469" t="s">
        <v>148</v>
      </c>
      <c r="D16" s="214" t="s">
        <v>211</v>
      </c>
      <c r="E16" s="676" t="s">
        <v>198</v>
      </c>
      <c r="F16" s="214"/>
    </row>
    <row r="17" spans="1:6" x14ac:dyDescent="0.2">
      <c r="A17" s="1" t="s">
        <v>155</v>
      </c>
      <c r="B17" s="469" t="s">
        <v>149</v>
      </c>
    </row>
    <row r="18" spans="1:6" x14ac:dyDescent="0.2">
      <c r="A18" s="1" t="s">
        <v>156</v>
      </c>
      <c r="B18" s="469" t="s">
        <v>150</v>
      </c>
      <c r="E18" s="213"/>
      <c r="F18"/>
    </row>
    <row r="19" spans="1:6" x14ac:dyDescent="0.2">
      <c r="A19" s="1" t="s">
        <v>157</v>
      </c>
      <c r="B19" s="469" t="s">
        <v>151</v>
      </c>
    </row>
  </sheetData>
  <hyperlinks>
    <hyperlink ref="B6" location="'1 - Prod. Employees'!A1" display="Production Employees"/>
    <hyperlink ref="B7" location="'2 - Prod. Salary'!A1" display="Production Salary"/>
    <hyperlink ref="B8" location="'3 - Prod. Bonuses'!A1" display="Production Bonuses"/>
    <hyperlink ref="B9" location="'4 - PT Prod. Salary'!A1" display="PT Production Salary"/>
    <hyperlink ref="B10" location="'5 - PT Prod. Bonuses'!A1" display="PT Production Bonuses"/>
    <hyperlink ref="B11" location="'6 - Prod. Benefits'!A1" display="Production Benefits"/>
    <hyperlink ref="B14" location="'7 - Non-Prod. Employees'!A1" display="Non-Production Employees"/>
    <hyperlink ref="B15" location="'8 - Non-Prod. Salary'!A1" display="Non-Production Salary"/>
    <hyperlink ref="B16" location="'9 - Non-Prod. Bonuses'!A1" display="Non-Production Bonuses"/>
    <hyperlink ref="B17" location="'10 - Non-Prod. PT Salaries'!A1" display="PT Non-Production Salary"/>
    <hyperlink ref="B18" location="'11 - Non-Prod. PT Bonuses'!A1" display="PT Non-Production Bonuses"/>
    <hyperlink ref="B19" location="'12 - Non-Prod. Benefits'!A1" display="Non-Production Benefits"/>
    <hyperlink ref="E6" location="'13 - Production_Mix'!A1" display="Package and Draught Production Mix"/>
    <hyperlink ref="E9" location="'16 - Distribution'!A1" display="Distribution"/>
    <hyperlink ref="E10" location="'17 - Distributor Type'!A1" display="Distributor Type"/>
    <hyperlink ref="E11" location="'18 - Distributor Incentives'!A1" display="Distributor Incentives"/>
    <hyperlink ref="E12" location="'19 - Tours'!A1" display="Tours"/>
    <hyperlink ref="E7" location="'14 - Draught Size_Trends'!A1" display="Draught Sizes/Trends"/>
    <hyperlink ref="E8" location="'15 - Package Size_Trends'!A1" display="Package Sizes/Trends"/>
    <hyperlink ref="E13" location="'20 - Marketing'!A1" display="Marketing"/>
    <hyperlink ref="E14" location="'21 - Marketing (Social Media)'!A1" display="Marketing - Social Media"/>
    <hyperlink ref="E15" location="'22 - Sales at Brewery_Taproom'!A1" display="Sales at Brewery/Taproom"/>
    <hyperlink ref="E16" location="'23 - Brewpubs_Restaurants'!A1" display="Brewpubs/Restaurants"/>
    <hyperlink ref="H6" location="'24 - Revenue, COGS, Gross Marg.'!A1" display="Revenue, COGs, and Gross Margin"/>
    <hyperlink ref="H7" location="'25 - Financials, Taxes &amp; Earn.'!A1" display="Financials, Taxes, and Earnings"/>
    <hyperlink ref="H8" location="'26 - Assets_Liabilities'!A1" display="Assets and Liabilities"/>
    <hyperlink ref="H9" location="'27 - Capacity_Expansion'!A1" display="Capacity and Expansion Costs"/>
    <hyperlink ref="K6" location="'28 - Brewery Operations'!A1" display="Brewery Operations"/>
    <hyperlink ref="K7" location="'29 - Raw Materials Usage'!A1" display="Raw Materials Usage"/>
    <hyperlink ref="K8" location="'30 - Fermentation'!A1" display="Fermentation"/>
    <hyperlink ref="K9" location="'31 - Filtration'!A1" display="Filtration"/>
    <hyperlink ref="K10" location="'32 - Quality Assurance'!A1" display="Quality Assuarance"/>
    <hyperlink ref="K11" location="'33 - Packaging_Draught Filling'!A1" display="Packaging and Draught Fill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heetViews>
  <sheetFormatPr defaultRowHeight="12.75" x14ac:dyDescent="0.2"/>
  <cols>
    <col min="1" max="1" width="23" customWidth="1"/>
    <col min="2" max="2" width="18.85546875" customWidth="1"/>
    <col min="3" max="3" width="10" customWidth="1"/>
    <col min="4" max="4" width="13.5703125" customWidth="1"/>
    <col min="6" max="6" width="12.42578125" customWidth="1"/>
    <col min="7" max="7" width="15.5703125" customWidth="1"/>
    <col min="8" max="8" width="14.85546875" customWidth="1"/>
    <col min="11" max="11" width="12.28515625" customWidth="1"/>
    <col min="12" max="12" width="13" customWidth="1"/>
    <col min="13" max="13" width="14.7109375" customWidth="1"/>
    <col min="14" max="14" width="13.85546875" customWidth="1"/>
    <col min="17" max="17" width="12" customWidth="1"/>
    <col min="18" max="18" width="12.85546875" customWidth="1"/>
  </cols>
  <sheetData>
    <row r="1" spans="1:18" s="213" customFormat="1" x14ac:dyDescent="0.2">
      <c r="A1" s="367" t="s">
        <v>162</v>
      </c>
    </row>
    <row r="2" spans="1:18" s="213" customFormat="1" x14ac:dyDescent="0.2">
      <c r="A2" s="676"/>
    </row>
    <row r="3" spans="1:18" ht="30" customHeight="1" x14ac:dyDescent="0.35">
      <c r="A3" s="723" t="s">
        <v>130</v>
      </c>
      <c r="C3" s="1139" t="s">
        <v>122</v>
      </c>
      <c r="D3" s="1140"/>
      <c r="E3" s="1140"/>
      <c r="F3" s="1140"/>
      <c r="G3" s="1140"/>
      <c r="H3" s="1140"/>
      <c r="I3" s="1140"/>
      <c r="J3" s="1140"/>
      <c r="K3" s="1140"/>
      <c r="L3" s="1140"/>
      <c r="M3" s="1140"/>
      <c r="N3" s="1140"/>
      <c r="O3" s="1140"/>
      <c r="P3" s="1140"/>
      <c r="Q3" s="1140"/>
      <c r="R3" s="1141"/>
    </row>
    <row r="4" spans="1:18" ht="30" customHeight="1" thickBot="1" x14ac:dyDescent="0.25">
      <c r="A4" s="207" t="s">
        <v>158</v>
      </c>
      <c r="B4" s="436" t="s">
        <v>109</v>
      </c>
      <c r="C4" s="438" t="s">
        <v>29</v>
      </c>
      <c r="D4" s="437" t="s">
        <v>30</v>
      </c>
      <c r="E4" s="438" t="s">
        <v>31</v>
      </c>
      <c r="F4" s="437" t="s">
        <v>32</v>
      </c>
      <c r="G4" s="438" t="s">
        <v>33</v>
      </c>
      <c r="H4" s="437" t="s">
        <v>34</v>
      </c>
      <c r="I4" s="438" t="s">
        <v>35</v>
      </c>
      <c r="J4" s="437" t="s">
        <v>36</v>
      </c>
      <c r="K4" s="438" t="s">
        <v>37</v>
      </c>
      <c r="L4" s="437" t="s">
        <v>38</v>
      </c>
      <c r="M4" s="438" t="s">
        <v>39</v>
      </c>
      <c r="N4" s="437" t="s">
        <v>40</v>
      </c>
      <c r="O4" s="438" t="s">
        <v>41</v>
      </c>
      <c r="P4" s="437" t="s">
        <v>42</v>
      </c>
      <c r="Q4" s="438" t="s">
        <v>43</v>
      </c>
      <c r="R4" s="437" t="s">
        <v>44</v>
      </c>
    </row>
    <row r="5" spans="1:18" ht="13.5" thickTop="1" x14ac:dyDescent="0.2">
      <c r="A5" s="249" t="s">
        <v>117</v>
      </c>
      <c r="B5" s="220" t="s">
        <v>62</v>
      </c>
      <c r="C5" s="320">
        <v>0</v>
      </c>
      <c r="D5" s="320">
        <v>0</v>
      </c>
      <c r="E5" s="320">
        <v>0</v>
      </c>
      <c r="F5" s="320">
        <v>0</v>
      </c>
      <c r="G5" s="320">
        <v>66.666666666666671</v>
      </c>
      <c r="H5" s="320">
        <v>0</v>
      </c>
      <c r="I5" s="320">
        <v>0</v>
      </c>
      <c r="J5" s="320">
        <v>0</v>
      </c>
      <c r="K5" s="320">
        <v>0</v>
      </c>
      <c r="L5" s="320">
        <v>0</v>
      </c>
      <c r="M5" s="320">
        <v>11625</v>
      </c>
      <c r="N5" s="320">
        <v>0</v>
      </c>
      <c r="O5" s="320">
        <v>0</v>
      </c>
      <c r="P5" s="320">
        <v>1250</v>
      </c>
      <c r="Q5" s="320">
        <v>0</v>
      </c>
      <c r="R5" s="315">
        <v>0</v>
      </c>
    </row>
    <row r="6" spans="1:18" x14ac:dyDescent="0.2">
      <c r="A6" s="249" t="s">
        <v>117</v>
      </c>
      <c r="B6" s="220" t="s">
        <v>50</v>
      </c>
      <c r="C6" s="320">
        <v>0</v>
      </c>
      <c r="D6" s="320">
        <v>0</v>
      </c>
      <c r="E6" s="320">
        <v>0</v>
      </c>
      <c r="F6" s="320">
        <v>0</v>
      </c>
      <c r="G6" s="320">
        <v>0</v>
      </c>
      <c r="H6" s="320">
        <v>0</v>
      </c>
      <c r="I6" s="320">
        <v>0</v>
      </c>
      <c r="J6" s="320">
        <v>0</v>
      </c>
      <c r="K6" s="320">
        <v>0</v>
      </c>
      <c r="L6" s="320">
        <v>0</v>
      </c>
      <c r="M6" s="320">
        <v>750</v>
      </c>
      <c r="N6" s="320">
        <v>0</v>
      </c>
      <c r="O6" s="320">
        <v>0</v>
      </c>
      <c r="P6" s="320">
        <v>0</v>
      </c>
      <c r="Q6" s="320">
        <v>0</v>
      </c>
      <c r="R6" s="315">
        <v>0</v>
      </c>
    </row>
    <row r="7" spans="1:18" x14ac:dyDescent="0.2">
      <c r="A7" s="249" t="s">
        <v>117</v>
      </c>
      <c r="B7" s="250" t="s">
        <v>110</v>
      </c>
      <c r="C7" s="238">
        <v>2</v>
      </c>
      <c r="D7" s="310">
        <v>2</v>
      </c>
      <c r="E7" s="247">
        <v>2</v>
      </c>
      <c r="F7" s="237">
        <v>2</v>
      </c>
      <c r="G7" s="237">
        <v>3</v>
      </c>
      <c r="H7" s="310">
        <v>2</v>
      </c>
      <c r="I7" s="247">
        <v>2</v>
      </c>
      <c r="J7" s="237">
        <v>2</v>
      </c>
      <c r="K7" s="237">
        <v>2</v>
      </c>
      <c r="L7" s="237">
        <v>2</v>
      </c>
      <c r="M7" s="237">
        <v>4</v>
      </c>
      <c r="N7" s="237">
        <v>2</v>
      </c>
      <c r="O7" s="237">
        <v>2</v>
      </c>
      <c r="P7" s="237">
        <v>4</v>
      </c>
      <c r="Q7" s="237">
        <v>2</v>
      </c>
      <c r="R7" s="310">
        <v>2</v>
      </c>
    </row>
    <row r="8" spans="1:18" x14ac:dyDescent="0.2">
      <c r="A8" s="249" t="s">
        <v>117</v>
      </c>
      <c r="B8" s="250" t="s">
        <v>119</v>
      </c>
      <c r="C8" s="311">
        <v>0</v>
      </c>
      <c r="D8" s="315">
        <v>0</v>
      </c>
      <c r="E8" s="475">
        <v>0</v>
      </c>
      <c r="F8" s="315">
        <v>0</v>
      </c>
      <c r="G8" s="315" t="s">
        <v>118</v>
      </c>
      <c r="H8" s="315">
        <v>0</v>
      </c>
      <c r="I8" s="315">
        <v>0</v>
      </c>
      <c r="J8" s="315">
        <v>0</v>
      </c>
      <c r="K8" s="475">
        <v>0</v>
      </c>
      <c r="L8" s="320">
        <v>0</v>
      </c>
      <c r="M8" s="315" t="s">
        <v>118</v>
      </c>
      <c r="N8" s="475">
        <v>0</v>
      </c>
      <c r="O8" s="320">
        <v>0</v>
      </c>
      <c r="P8" s="315" t="s">
        <v>118</v>
      </c>
      <c r="Q8" s="311">
        <v>0</v>
      </c>
      <c r="R8" s="311">
        <v>0</v>
      </c>
    </row>
    <row r="9" spans="1:18" x14ac:dyDescent="0.2">
      <c r="A9" s="249" t="s">
        <v>117</v>
      </c>
      <c r="B9" s="250" t="s">
        <v>120</v>
      </c>
      <c r="C9" s="311">
        <v>0</v>
      </c>
      <c r="D9" s="315">
        <v>0</v>
      </c>
      <c r="E9" s="315">
        <v>0</v>
      </c>
      <c r="F9" s="315">
        <v>0</v>
      </c>
      <c r="G9" s="315" t="s">
        <v>118</v>
      </c>
      <c r="H9" s="315">
        <v>0</v>
      </c>
      <c r="I9" s="315">
        <v>0</v>
      </c>
      <c r="J9" s="315">
        <v>0</v>
      </c>
      <c r="K9" s="311">
        <v>0</v>
      </c>
      <c r="L9" s="475">
        <v>0</v>
      </c>
      <c r="M9" s="315" t="s">
        <v>118</v>
      </c>
      <c r="N9" s="475">
        <v>0</v>
      </c>
      <c r="O9" s="320">
        <v>0</v>
      </c>
      <c r="P9" s="315" t="s">
        <v>118</v>
      </c>
      <c r="Q9" s="311">
        <v>0</v>
      </c>
      <c r="R9" s="311">
        <v>0</v>
      </c>
    </row>
    <row r="10" spans="1:18" x14ac:dyDescent="0.2">
      <c r="A10" s="249"/>
      <c r="B10" s="250"/>
      <c r="C10" s="238"/>
      <c r="D10" s="310"/>
      <c r="E10" s="310"/>
      <c r="F10" s="310"/>
      <c r="G10" s="310"/>
      <c r="H10" s="310"/>
      <c r="I10" s="310"/>
      <c r="J10" s="310"/>
      <c r="K10" s="238"/>
      <c r="L10" s="247"/>
      <c r="M10" s="238"/>
      <c r="N10" s="238"/>
      <c r="O10" s="310"/>
      <c r="P10" s="310"/>
      <c r="Q10" s="238"/>
      <c r="R10" s="238"/>
    </row>
    <row r="11" spans="1:18" x14ac:dyDescent="0.2">
      <c r="A11" s="249" t="s">
        <v>111</v>
      </c>
      <c r="B11" s="250" t="s">
        <v>62</v>
      </c>
      <c r="C11" s="307">
        <v>175</v>
      </c>
      <c r="D11" s="309" t="s">
        <v>118</v>
      </c>
      <c r="E11" s="309"/>
      <c r="F11" s="309"/>
      <c r="G11" s="309">
        <v>500</v>
      </c>
      <c r="H11" s="309"/>
      <c r="I11" s="309" t="s">
        <v>118</v>
      </c>
      <c r="J11" s="309"/>
      <c r="K11" s="307" t="s">
        <v>118</v>
      </c>
      <c r="L11" s="305">
        <v>4991.75</v>
      </c>
      <c r="M11" s="307">
        <v>1780.1428571428571</v>
      </c>
      <c r="N11" s="307"/>
      <c r="O11" s="309"/>
      <c r="P11" s="309">
        <v>19166.666666666668</v>
      </c>
      <c r="Q11" s="307" t="s">
        <v>118</v>
      </c>
      <c r="R11" s="307"/>
    </row>
    <row r="12" spans="1:18" x14ac:dyDescent="0.2">
      <c r="A12" s="249" t="s">
        <v>111</v>
      </c>
      <c r="B12" s="250" t="s">
        <v>50</v>
      </c>
      <c r="C12" s="307" t="s">
        <v>118</v>
      </c>
      <c r="D12" s="309" t="s">
        <v>118</v>
      </c>
      <c r="E12" s="309"/>
      <c r="F12" s="309"/>
      <c r="G12" s="309" t="s">
        <v>118</v>
      </c>
      <c r="H12" s="309"/>
      <c r="I12" s="309" t="s">
        <v>118</v>
      </c>
      <c r="J12" s="309"/>
      <c r="K12" s="307" t="s">
        <v>118</v>
      </c>
      <c r="L12" s="305">
        <v>2847</v>
      </c>
      <c r="M12" s="307">
        <v>1094</v>
      </c>
      <c r="N12" s="307"/>
      <c r="O12" s="309"/>
      <c r="P12" s="309">
        <v>10000</v>
      </c>
      <c r="Q12" s="307" t="s">
        <v>118</v>
      </c>
      <c r="R12" s="307"/>
    </row>
    <row r="13" spans="1:18" x14ac:dyDescent="0.2">
      <c r="A13" s="249" t="s">
        <v>111</v>
      </c>
      <c r="B13" s="250" t="s">
        <v>110</v>
      </c>
      <c r="C13" s="238">
        <v>2</v>
      </c>
      <c r="D13" s="310">
        <v>1</v>
      </c>
      <c r="E13" s="310">
        <v>0</v>
      </c>
      <c r="F13" s="310">
        <v>0</v>
      </c>
      <c r="G13" s="310">
        <v>2</v>
      </c>
      <c r="H13" s="310">
        <v>0</v>
      </c>
      <c r="I13" s="310">
        <v>1</v>
      </c>
      <c r="J13" s="310">
        <v>0</v>
      </c>
      <c r="K13" s="238">
        <v>1</v>
      </c>
      <c r="L13" s="247">
        <v>4</v>
      </c>
      <c r="M13" s="310">
        <v>7</v>
      </c>
      <c r="N13" s="238">
        <v>0</v>
      </c>
      <c r="O13" s="310">
        <v>0</v>
      </c>
      <c r="P13" s="310">
        <v>3</v>
      </c>
      <c r="Q13" s="238">
        <v>1</v>
      </c>
      <c r="R13" s="238">
        <v>0</v>
      </c>
    </row>
    <row r="14" spans="1:18" x14ac:dyDescent="0.2">
      <c r="A14" s="249" t="s">
        <v>111</v>
      </c>
      <c r="B14" s="220" t="s">
        <v>119</v>
      </c>
      <c r="C14" s="313" t="s">
        <v>118</v>
      </c>
      <c r="D14" s="313" t="s">
        <v>118</v>
      </c>
      <c r="E14" s="313"/>
      <c r="F14" s="313"/>
      <c r="G14" s="313" t="s">
        <v>118</v>
      </c>
      <c r="H14" s="313"/>
      <c r="I14" s="313" t="s">
        <v>118</v>
      </c>
      <c r="J14" s="219"/>
      <c r="K14" s="313" t="s">
        <v>118</v>
      </c>
      <c r="L14" s="219" t="s">
        <v>118</v>
      </c>
      <c r="M14" s="315">
        <v>779.5</v>
      </c>
      <c r="N14" s="475"/>
      <c r="O14" s="315"/>
      <c r="P14" s="315" t="s">
        <v>118</v>
      </c>
      <c r="Q14" s="475" t="s">
        <v>118</v>
      </c>
      <c r="R14" s="315"/>
    </row>
    <row r="15" spans="1:18" x14ac:dyDescent="0.2">
      <c r="A15" s="251" t="s">
        <v>111</v>
      </c>
      <c r="B15" s="252" t="s">
        <v>120</v>
      </c>
      <c r="C15" s="474" t="s">
        <v>118</v>
      </c>
      <c r="D15" s="474" t="s">
        <v>118</v>
      </c>
      <c r="E15" s="474"/>
      <c r="F15" s="474"/>
      <c r="G15" s="474" t="s">
        <v>118</v>
      </c>
      <c r="H15" s="474"/>
      <c r="I15" s="314" t="s">
        <v>118</v>
      </c>
      <c r="J15" s="228"/>
      <c r="K15" s="474" t="s">
        <v>118</v>
      </c>
      <c r="L15" s="474" t="s">
        <v>118</v>
      </c>
      <c r="M15" s="318">
        <v>2250</v>
      </c>
      <c r="N15" s="476"/>
      <c r="O15" s="321"/>
      <c r="P15" s="321" t="s">
        <v>118</v>
      </c>
      <c r="Q15" s="321" t="s">
        <v>118</v>
      </c>
      <c r="R15" s="318"/>
    </row>
    <row r="16" spans="1:18" x14ac:dyDescent="0.2">
      <c r="C16" s="121" t="s">
        <v>121</v>
      </c>
    </row>
    <row r="18" spans="1:18" ht="30" customHeight="1" x14ac:dyDescent="0.35">
      <c r="A18" s="723" t="s">
        <v>112</v>
      </c>
      <c r="C18" s="1139" t="s">
        <v>122</v>
      </c>
      <c r="D18" s="1140"/>
      <c r="E18" s="1140"/>
      <c r="F18" s="1140"/>
      <c r="G18" s="1140"/>
      <c r="H18" s="1140"/>
      <c r="I18" s="1140"/>
      <c r="J18" s="1140"/>
      <c r="K18" s="1140"/>
      <c r="L18" s="1140"/>
      <c r="M18" s="1140"/>
      <c r="N18" s="1140"/>
      <c r="O18" s="1140"/>
      <c r="P18" s="1140"/>
      <c r="Q18" s="1140"/>
      <c r="R18" s="1141"/>
    </row>
    <row r="19" spans="1:18" ht="30" customHeight="1" thickBot="1" x14ac:dyDescent="0.25">
      <c r="A19" s="207" t="s">
        <v>158</v>
      </c>
      <c r="B19" s="436" t="s">
        <v>109</v>
      </c>
      <c r="C19" s="438" t="s">
        <v>29</v>
      </c>
      <c r="D19" s="437" t="s">
        <v>30</v>
      </c>
      <c r="E19" s="438" t="s">
        <v>31</v>
      </c>
      <c r="F19" s="437" t="s">
        <v>32</v>
      </c>
      <c r="G19" s="438" t="s">
        <v>33</v>
      </c>
      <c r="H19" s="437" t="s">
        <v>34</v>
      </c>
      <c r="I19" s="438" t="s">
        <v>35</v>
      </c>
      <c r="J19" s="437" t="s">
        <v>36</v>
      </c>
      <c r="K19" s="438" t="s">
        <v>37</v>
      </c>
      <c r="L19" s="437" t="s">
        <v>38</v>
      </c>
      <c r="M19" s="438" t="s">
        <v>39</v>
      </c>
      <c r="N19" s="437" t="s">
        <v>40</v>
      </c>
      <c r="O19" s="438" t="s">
        <v>41</v>
      </c>
      <c r="P19" s="437" t="s">
        <v>42</v>
      </c>
      <c r="Q19" s="438" t="s">
        <v>43</v>
      </c>
      <c r="R19" s="437" t="s">
        <v>44</v>
      </c>
    </row>
    <row r="20" spans="1:18" ht="13.5" thickTop="1" x14ac:dyDescent="0.2">
      <c r="A20" t="s">
        <v>117</v>
      </c>
      <c r="B20" t="s">
        <v>62</v>
      </c>
      <c r="C20" s="408">
        <v>1000</v>
      </c>
      <c r="D20" s="315">
        <v>0</v>
      </c>
      <c r="E20" s="408">
        <v>0</v>
      </c>
      <c r="F20" s="211">
        <v>0</v>
      </c>
      <c r="G20" s="413">
        <v>0</v>
      </c>
      <c r="H20" s="211">
        <v>0</v>
      </c>
      <c r="I20" s="408">
        <v>0</v>
      </c>
      <c r="J20" s="211">
        <v>0</v>
      </c>
      <c r="K20" s="408">
        <v>0</v>
      </c>
      <c r="L20" s="211">
        <v>3574</v>
      </c>
      <c r="M20" s="408">
        <v>0</v>
      </c>
      <c r="N20" s="211">
        <v>0</v>
      </c>
      <c r="O20" s="408">
        <v>0</v>
      </c>
      <c r="P20" s="211">
        <v>15142.857142857143</v>
      </c>
      <c r="Q20" s="408">
        <v>0</v>
      </c>
      <c r="R20" s="211">
        <v>0</v>
      </c>
    </row>
    <row r="21" spans="1:18" x14ac:dyDescent="0.2">
      <c r="A21" t="s">
        <v>117</v>
      </c>
      <c r="B21" t="s">
        <v>50</v>
      </c>
      <c r="C21" s="408">
        <v>0</v>
      </c>
      <c r="D21" s="315">
        <v>0</v>
      </c>
      <c r="E21" s="408">
        <v>0</v>
      </c>
      <c r="F21" s="211">
        <v>0</v>
      </c>
      <c r="G21" s="413">
        <v>0</v>
      </c>
      <c r="H21" s="211">
        <v>0</v>
      </c>
      <c r="I21" s="408">
        <v>0</v>
      </c>
      <c r="J21" s="211">
        <v>0</v>
      </c>
      <c r="K21" s="408">
        <v>0</v>
      </c>
      <c r="L21" s="211">
        <v>0</v>
      </c>
      <c r="M21" s="408">
        <v>0</v>
      </c>
      <c r="N21" s="211">
        <v>0</v>
      </c>
      <c r="O21" s="408">
        <v>0</v>
      </c>
      <c r="P21" s="211">
        <v>0</v>
      </c>
      <c r="Q21" s="408">
        <v>0</v>
      </c>
      <c r="R21" s="211">
        <v>0</v>
      </c>
    </row>
    <row r="22" spans="1:18" x14ac:dyDescent="0.2">
      <c r="A22" t="s">
        <v>117</v>
      </c>
      <c r="B22" t="s">
        <v>110</v>
      </c>
      <c r="C22" s="405">
        <v>5</v>
      </c>
      <c r="D22" s="313">
        <v>5</v>
      </c>
      <c r="E22" s="405">
        <v>4</v>
      </c>
      <c r="F22" s="212">
        <v>4</v>
      </c>
      <c r="G22" s="414">
        <v>6</v>
      </c>
      <c r="H22" s="212">
        <v>4</v>
      </c>
      <c r="I22" s="405">
        <v>4</v>
      </c>
      <c r="J22" s="212">
        <v>4</v>
      </c>
      <c r="K22" s="405">
        <v>4</v>
      </c>
      <c r="L22" s="212">
        <v>7</v>
      </c>
      <c r="M22" s="405">
        <v>5</v>
      </c>
      <c r="N22" s="212">
        <v>4</v>
      </c>
      <c r="O22" s="405">
        <v>4</v>
      </c>
      <c r="P22" s="212">
        <v>7</v>
      </c>
      <c r="Q22" s="405">
        <v>4</v>
      </c>
      <c r="R22" s="212">
        <v>4</v>
      </c>
    </row>
    <row r="23" spans="1:18" x14ac:dyDescent="0.2">
      <c r="A23" t="s">
        <v>117</v>
      </c>
      <c r="B23" t="s">
        <v>119</v>
      </c>
      <c r="C23" s="408">
        <v>0</v>
      </c>
      <c r="D23" s="315">
        <v>0</v>
      </c>
      <c r="E23" s="408">
        <v>0</v>
      </c>
      <c r="F23" s="211">
        <v>0</v>
      </c>
      <c r="G23" s="413">
        <v>0</v>
      </c>
      <c r="H23" s="211">
        <v>0</v>
      </c>
      <c r="I23" s="408">
        <v>0</v>
      </c>
      <c r="J23" s="211">
        <v>0</v>
      </c>
      <c r="K23" s="408">
        <v>0</v>
      </c>
      <c r="L23" s="211">
        <v>0</v>
      </c>
      <c r="M23" s="408">
        <v>0</v>
      </c>
      <c r="N23" s="211">
        <v>0</v>
      </c>
      <c r="O23" s="408">
        <v>0</v>
      </c>
      <c r="P23" s="211">
        <v>0</v>
      </c>
      <c r="Q23" s="408">
        <v>0</v>
      </c>
      <c r="R23" s="211">
        <v>0</v>
      </c>
    </row>
    <row r="24" spans="1:18" x14ac:dyDescent="0.2">
      <c r="A24" t="s">
        <v>117</v>
      </c>
      <c r="B24" t="s">
        <v>120</v>
      </c>
      <c r="C24" s="408">
        <v>0</v>
      </c>
      <c r="D24" s="315">
        <v>0</v>
      </c>
      <c r="E24" s="408">
        <v>0</v>
      </c>
      <c r="F24" s="211">
        <v>0</v>
      </c>
      <c r="G24" s="413">
        <v>0</v>
      </c>
      <c r="H24" s="211">
        <v>0</v>
      </c>
      <c r="I24" s="408">
        <v>0</v>
      </c>
      <c r="J24" s="211">
        <v>0</v>
      </c>
      <c r="K24" s="408">
        <v>0</v>
      </c>
      <c r="L24" s="211">
        <v>9</v>
      </c>
      <c r="M24" s="408">
        <v>0</v>
      </c>
      <c r="N24" s="211">
        <v>0</v>
      </c>
      <c r="O24" s="408">
        <v>0</v>
      </c>
      <c r="P24" s="211">
        <v>33000</v>
      </c>
      <c r="Q24" s="408">
        <v>0</v>
      </c>
      <c r="R24" s="211">
        <v>0</v>
      </c>
    </row>
    <row r="25" spans="1:18" s="213" customFormat="1" x14ac:dyDescent="0.2">
      <c r="C25" s="408"/>
      <c r="D25" s="210"/>
      <c r="E25" s="408"/>
      <c r="F25" s="309"/>
      <c r="G25" s="477"/>
      <c r="H25" s="309"/>
      <c r="I25" s="408"/>
      <c r="J25" s="309"/>
      <c r="K25" s="408"/>
      <c r="L25" s="309"/>
      <c r="M25" s="408"/>
      <c r="N25" s="309"/>
      <c r="O25" s="408"/>
      <c r="P25" s="309"/>
      <c r="Q25" s="408"/>
      <c r="R25" s="309"/>
    </row>
    <row r="26" spans="1:18" x14ac:dyDescent="0.2">
      <c r="A26" t="s">
        <v>113</v>
      </c>
      <c r="B26" t="s">
        <v>62</v>
      </c>
      <c r="C26" s="408">
        <v>25000</v>
      </c>
      <c r="D26" s="315" t="s">
        <v>118</v>
      </c>
      <c r="E26" s="408"/>
      <c r="F26" s="211"/>
      <c r="G26" s="413" t="s">
        <v>118</v>
      </c>
      <c r="H26" s="211"/>
      <c r="I26" s="408"/>
      <c r="J26" s="315" t="s">
        <v>118</v>
      </c>
      <c r="K26" s="408"/>
      <c r="L26" s="211">
        <v>8012.875</v>
      </c>
      <c r="M26" s="408">
        <v>12500</v>
      </c>
      <c r="N26" s="211"/>
      <c r="O26" s="408"/>
      <c r="P26" s="211">
        <v>4571.4285714285716</v>
      </c>
      <c r="Q26" s="408">
        <v>1500</v>
      </c>
      <c r="R26" s="211"/>
    </row>
    <row r="27" spans="1:18" x14ac:dyDescent="0.2">
      <c r="A27" t="s">
        <v>113</v>
      </c>
      <c r="B27" t="s">
        <v>50</v>
      </c>
      <c r="C27" s="413" t="s">
        <v>118</v>
      </c>
      <c r="D27" s="315" t="s">
        <v>118</v>
      </c>
      <c r="E27" s="408"/>
      <c r="F27" s="211"/>
      <c r="G27" s="413" t="s">
        <v>118</v>
      </c>
      <c r="H27" s="211"/>
      <c r="I27" s="408"/>
      <c r="J27" s="315" t="s">
        <v>118</v>
      </c>
      <c r="K27" s="408"/>
      <c r="L27" s="211">
        <v>2000</v>
      </c>
      <c r="M27" s="408">
        <v>6000</v>
      </c>
      <c r="N27" s="211"/>
      <c r="O27" s="408"/>
      <c r="P27" s="211">
        <v>5000</v>
      </c>
      <c r="Q27" s="408">
        <v>1500</v>
      </c>
      <c r="R27" s="211"/>
    </row>
    <row r="28" spans="1:18" x14ac:dyDescent="0.2">
      <c r="A28" t="s">
        <v>113</v>
      </c>
      <c r="B28" t="s">
        <v>110</v>
      </c>
      <c r="C28" s="405">
        <v>2</v>
      </c>
      <c r="D28" s="212">
        <v>1</v>
      </c>
      <c r="E28" s="405">
        <v>0</v>
      </c>
      <c r="F28" s="212">
        <v>0</v>
      </c>
      <c r="G28" s="414">
        <v>1</v>
      </c>
      <c r="H28" s="212">
        <v>0</v>
      </c>
      <c r="I28" s="405">
        <v>0</v>
      </c>
      <c r="J28" s="212">
        <v>1</v>
      </c>
      <c r="K28" s="405">
        <v>0</v>
      </c>
      <c r="L28" s="212">
        <v>8</v>
      </c>
      <c r="M28" s="405">
        <v>4</v>
      </c>
      <c r="N28" s="212">
        <v>0</v>
      </c>
      <c r="O28" s="405">
        <v>0</v>
      </c>
      <c r="P28" s="212">
        <v>7</v>
      </c>
      <c r="Q28" s="405">
        <v>3</v>
      </c>
      <c r="R28" s="212">
        <v>0</v>
      </c>
    </row>
    <row r="29" spans="1:18" x14ac:dyDescent="0.2">
      <c r="A29" t="s">
        <v>113</v>
      </c>
      <c r="B29" t="s">
        <v>119</v>
      </c>
      <c r="C29" s="413" t="s">
        <v>118</v>
      </c>
      <c r="D29" s="315" t="s">
        <v>118</v>
      </c>
      <c r="E29" s="408"/>
      <c r="F29" s="211"/>
      <c r="G29" s="413" t="s">
        <v>118</v>
      </c>
      <c r="H29" s="211"/>
      <c r="I29" s="408"/>
      <c r="J29" s="315" t="s">
        <v>118</v>
      </c>
      <c r="K29" s="408"/>
      <c r="L29" s="211">
        <v>625</v>
      </c>
      <c r="M29" s="413" t="s">
        <v>118</v>
      </c>
      <c r="N29" s="211"/>
      <c r="O29" s="408"/>
      <c r="P29" s="211">
        <v>500</v>
      </c>
      <c r="Q29" s="413" t="s">
        <v>118</v>
      </c>
      <c r="R29" s="211"/>
    </row>
    <row r="30" spans="1:18" x14ac:dyDescent="0.2">
      <c r="A30" t="s">
        <v>113</v>
      </c>
      <c r="B30" t="s">
        <v>120</v>
      </c>
      <c r="C30" s="413" t="s">
        <v>118</v>
      </c>
      <c r="D30" s="315" t="s">
        <v>118</v>
      </c>
      <c r="E30" s="408"/>
      <c r="F30" s="211"/>
      <c r="G30" s="413" t="s">
        <v>118</v>
      </c>
      <c r="H30" s="211"/>
      <c r="I30" s="408"/>
      <c r="J30" s="315" t="s">
        <v>118</v>
      </c>
      <c r="K30" s="408"/>
      <c r="L30" s="211">
        <v>7500</v>
      </c>
      <c r="M30" s="413" t="s">
        <v>118</v>
      </c>
      <c r="N30" s="211"/>
      <c r="O30" s="408"/>
      <c r="P30" s="211">
        <v>7000</v>
      </c>
      <c r="Q30" s="413" t="s">
        <v>118</v>
      </c>
      <c r="R30" s="211"/>
    </row>
    <row r="31" spans="1:18" s="213" customFormat="1" x14ac:dyDescent="0.2">
      <c r="C31" s="413"/>
      <c r="D31" s="315"/>
      <c r="E31" s="408"/>
      <c r="F31" s="309"/>
      <c r="G31" s="477"/>
      <c r="H31" s="309"/>
      <c r="I31" s="408"/>
      <c r="J31" s="315"/>
      <c r="K31" s="408"/>
      <c r="L31" s="309"/>
      <c r="M31" s="413"/>
      <c r="N31" s="309"/>
      <c r="O31" s="408"/>
      <c r="P31" s="309"/>
      <c r="Q31" s="413"/>
      <c r="R31" s="309"/>
    </row>
    <row r="32" spans="1:18" x14ac:dyDescent="0.2">
      <c r="A32" t="s">
        <v>114</v>
      </c>
      <c r="B32" t="s">
        <v>62</v>
      </c>
      <c r="C32" s="408">
        <v>0</v>
      </c>
      <c r="D32" s="211">
        <v>1633.125</v>
      </c>
      <c r="E32" s="408">
        <v>0</v>
      </c>
      <c r="F32" s="211">
        <v>955</v>
      </c>
      <c r="G32" s="408">
        <v>3093.181818181818</v>
      </c>
      <c r="H32" s="211">
        <v>0</v>
      </c>
      <c r="I32" s="408">
        <v>0</v>
      </c>
      <c r="J32" s="211">
        <v>0</v>
      </c>
      <c r="K32" s="408">
        <v>120</v>
      </c>
      <c r="L32" s="211">
        <v>5714.2857142857147</v>
      </c>
      <c r="M32" s="408">
        <v>2416.6666666666665</v>
      </c>
      <c r="N32" s="211">
        <v>0</v>
      </c>
      <c r="O32" s="408">
        <v>2500</v>
      </c>
      <c r="P32" s="211">
        <v>3343.7142857142858</v>
      </c>
      <c r="Q32" s="408">
        <v>458.33333333333331</v>
      </c>
      <c r="R32" s="211">
        <v>0</v>
      </c>
    </row>
    <row r="33" spans="1:18" x14ac:dyDescent="0.2">
      <c r="A33" t="s">
        <v>114</v>
      </c>
      <c r="B33" t="s">
        <v>50</v>
      </c>
      <c r="C33" s="408">
        <v>0</v>
      </c>
      <c r="D33" s="211">
        <v>1500</v>
      </c>
      <c r="E33" s="408">
        <v>0</v>
      </c>
      <c r="F33" s="211">
        <v>0</v>
      </c>
      <c r="G33" s="408">
        <v>0</v>
      </c>
      <c r="H33" s="211">
        <v>0</v>
      </c>
      <c r="I33" s="408">
        <v>0</v>
      </c>
      <c r="J33" s="211">
        <v>0</v>
      </c>
      <c r="K33" s="408">
        <v>0</v>
      </c>
      <c r="L33" s="211">
        <v>3250</v>
      </c>
      <c r="M33" s="408">
        <v>1000</v>
      </c>
      <c r="N33" s="211">
        <v>0</v>
      </c>
      <c r="O33" s="408">
        <v>0</v>
      </c>
      <c r="P33" s="211">
        <v>1581</v>
      </c>
      <c r="Q33" s="408">
        <v>125</v>
      </c>
      <c r="R33" s="211">
        <v>0</v>
      </c>
    </row>
    <row r="34" spans="1:18" x14ac:dyDescent="0.2">
      <c r="A34" t="s">
        <v>114</v>
      </c>
      <c r="B34" t="s">
        <v>110</v>
      </c>
      <c r="C34" s="405">
        <v>2</v>
      </c>
      <c r="D34" s="212">
        <v>8</v>
      </c>
      <c r="E34" s="405">
        <v>4</v>
      </c>
      <c r="F34" s="212">
        <v>6</v>
      </c>
      <c r="G34" s="405">
        <v>11</v>
      </c>
      <c r="H34" s="212">
        <v>4</v>
      </c>
      <c r="I34" s="405">
        <v>4</v>
      </c>
      <c r="J34" s="212">
        <v>4</v>
      </c>
      <c r="K34" s="405">
        <v>5</v>
      </c>
      <c r="L34" s="212">
        <v>14</v>
      </c>
      <c r="M34" s="405">
        <v>6</v>
      </c>
      <c r="N34" s="212">
        <v>4</v>
      </c>
      <c r="O34" s="405">
        <v>4</v>
      </c>
      <c r="P34" s="212">
        <v>14</v>
      </c>
      <c r="Q34" s="405">
        <v>6</v>
      </c>
      <c r="R34" s="212">
        <v>4</v>
      </c>
    </row>
    <row r="35" spans="1:18" x14ac:dyDescent="0.2">
      <c r="A35" t="s">
        <v>114</v>
      </c>
      <c r="B35" t="s">
        <v>119</v>
      </c>
      <c r="C35" s="408">
        <v>0</v>
      </c>
      <c r="D35" s="211">
        <v>0</v>
      </c>
      <c r="E35" s="408">
        <v>0</v>
      </c>
      <c r="F35" s="211">
        <v>0</v>
      </c>
      <c r="G35" s="408">
        <v>0</v>
      </c>
      <c r="H35" s="211">
        <v>0</v>
      </c>
      <c r="I35" s="408">
        <v>0</v>
      </c>
      <c r="J35" s="211">
        <v>0</v>
      </c>
      <c r="K35" s="413" t="s">
        <v>118</v>
      </c>
      <c r="L35" s="211">
        <v>0</v>
      </c>
      <c r="M35" s="408">
        <v>0</v>
      </c>
      <c r="N35" s="211">
        <v>0</v>
      </c>
      <c r="O35" s="413" t="s">
        <v>118</v>
      </c>
      <c r="P35" s="211">
        <v>187.5</v>
      </c>
      <c r="Q35" s="408">
        <v>0</v>
      </c>
      <c r="R35" s="211">
        <v>0</v>
      </c>
    </row>
    <row r="36" spans="1:18" x14ac:dyDescent="0.2">
      <c r="A36" t="s">
        <v>114</v>
      </c>
      <c r="B36" t="s">
        <v>120</v>
      </c>
      <c r="C36" s="408">
        <v>0</v>
      </c>
      <c r="D36" s="211">
        <v>2516.25</v>
      </c>
      <c r="E36" s="408">
        <v>0</v>
      </c>
      <c r="F36" s="211">
        <v>1875</v>
      </c>
      <c r="G36" s="408">
        <v>2250</v>
      </c>
      <c r="H36" s="211">
        <v>0</v>
      </c>
      <c r="I36" s="408">
        <v>0</v>
      </c>
      <c r="J36" s="211">
        <v>0</v>
      </c>
      <c r="K36" s="413" t="s">
        <v>118</v>
      </c>
      <c r="L36" s="211">
        <v>6750</v>
      </c>
      <c r="M36" s="408">
        <v>2375</v>
      </c>
      <c r="N36" s="211">
        <v>0</v>
      </c>
      <c r="O36" s="413" t="s">
        <v>118</v>
      </c>
      <c r="P36" s="211">
        <v>3500</v>
      </c>
      <c r="Q36" s="408">
        <v>437.5</v>
      </c>
      <c r="R36" s="211">
        <v>0</v>
      </c>
    </row>
    <row r="37" spans="1:18" s="213" customFormat="1" x14ac:dyDescent="0.2">
      <c r="C37" s="408"/>
      <c r="D37" s="309"/>
      <c r="E37" s="408"/>
      <c r="F37" s="309"/>
      <c r="G37" s="408"/>
      <c r="H37" s="309"/>
      <c r="I37" s="408"/>
      <c r="J37" s="309"/>
      <c r="K37" s="413"/>
      <c r="L37" s="309"/>
      <c r="M37" s="408"/>
      <c r="N37" s="309"/>
      <c r="O37" s="413"/>
      <c r="P37" s="309"/>
      <c r="Q37" s="408"/>
      <c r="R37" s="309"/>
    </row>
    <row r="38" spans="1:18" x14ac:dyDescent="0.2">
      <c r="A38" t="s">
        <v>115</v>
      </c>
      <c r="B38" t="s">
        <v>62</v>
      </c>
      <c r="C38" s="408">
        <v>1323.3333333333333</v>
      </c>
      <c r="D38" s="211">
        <v>2423.6</v>
      </c>
      <c r="E38" s="408">
        <v>0</v>
      </c>
      <c r="F38" s="211">
        <v>525</v>
      </c>
      <c r="G38" s="408">
        <v>1899.1428571428571</v>
      </c>
      <c r="H38" s="211">
        <v>0</v>
      </c>
      <c r="I38" s="408">
        <v>405.5</v>
      </c>
      <c r="J38" s="211">
        <v>0</v>
      </c>
      <c r="K38" s="408">
        <v>248.75</v>
      </c>
      <c r="L38" s="211">
        <v>5443.75</v>
      </c>
      <c r="M38" s="408">
        <v>1859.125</v>
      </c>
      <c r="N38" s="211">
        <v>0</v>
      </c>
      <c r="O38" s="408">
        <v>20</v>
      </c>
      <c r="P38" s="211">
        <v>4145.875</v>
      </c>
      <c r="Q38" s="408">
        <v>1891.6666666666667</v>
      </c>
      <c r="R38" s="211">
        <v>0</v>
      </c>
    </row>
    <row r="39" spans="1:18" x14ac:dyDescent="0.2">
      <c r="A39" t="s">
        <v>115</v>
      </c>
      <c r="B39" t="s">
        <v>50</v>
      </c>
      <c r="C39" s="408">
        <v>1000</v>
      </c>
      <c r="D39" s="211">
        <v>1000</v>
      </c>
      <c r="E39" s="408">
        <v>0</v>
      </c>
      <c r="F39" s="211">
        <v>0</v>
      </c>
      <c r="G39" s="408">
        <v>1000</v>
      </c>
      <c r="H39" s="211">
        <v>0</v>
      </c>
      <c r="I39" s="408">
        <v>0</v>
      </c>
      <c r="J39" s="211">
        <v>0</v>
      </c>
      <c r="K39" s="408">
        <v>0</v>
      </c>
      <c r="L39" s="211">
        <v>3445</v>
      </c>
      <c r="M39" s="408">
        <v>630</v>
      </c>
      <c r="N39" s="211">
        <v>0</v>
      </c>
      <c r="O39" s="408">
        <v>0</v>
      </c>
      <c r="P39" s="211">
        <v>1333.5</v>
      </c>
      <c r="Q39" s="408">
        <v>675</v>
      </c>
      <c r="R39" s="211">
        <v>0</v>
      </c>
    </row>
    <row r="40" spans="1:18" x14ac:dyDescent="0.2">
      <c r="A40" t="s">
        <v>115</v>
      </c>
      <c r="B40" t="s">
        <v>110</v>
      </c>
      <c r="C40" s="405">
        <v>3</v>
      </c>
      <c r="D40" s="212">
        <v>5</v>
      </c>
      <c r="E40" s="405">
        <v>4</v>
      </c>
      <c r="F40" s="212">
        <v>4</v>
      </c>
      <c r="G40" s="405">
        <v>7</v>
      </c>
      <c r="H40" s="212">
        <v>4</v>
      </c>
      <c r="I40" s="405">
        <v>4</v>
      </c>
      <c r="J40" s="212">
        <v>4</v>
      </c>
      <c r="K40" s="405">
        <v>4</v>
      </c>
      <c r="L40" s="212">
        <v>8</v>
      </c>
      <c r="M40" s="405">
        <v>8</v>
      </c>
      <c r="N40" s="212">
        <v>4</v>
      </c>
      <c r="O40" s="405">
        <v>5</v>
      </c>
      <c r="P40" s="212">
        <v>8</v>
      </c>
      <c r="Q40" s="405">
        <v>6</v>
      </c>
      <c r="R40" s="212">
        <v>4</v>
      </c>
    </row>
    <row r="41" spans="1:18" x14ac:dyDescent="0.2">
      <c r="A41" t="s">
        <v>115</v>
      </c>
      <c r="B41" t="s">
        <v>119</v>
      </c>
      <c r="C41" s="408">
        <v>500</v>
      </c>
      <c r="D41" s="315" t="s">
        <v>118</v>
      </c>
      <c r="E41" s="408">
        <v>0</v>
      </c>
      <c r="F41" s="315" t="s">
        <v>118</v>
      </c>
      <c r="G41" s="408">
        <v>701.5</v>
      </c>
      <c r="H41" s="211">
        <v>0</v>
      </c>
      <c r="I41" s="413" t="s">
        <v>118</v>
      </c>
      <c r="J41" s="211">
        <v>0</v>
      </c>
      <c r="K41" s="413" t="s">
        <v>118</v>
      </c>
      <c r="L41" s="211">
        <v>1625</v>
      </c>
      <c r="M41" s="408">
        <v>0</v>
      </c>
      <c r="N41" s="211">
        <v>0</v>
      </c>
      <c r="O41" s="413" t="s">
        <v>118</v>
      </c>
      <c r="P41" s="211">
        <v>375</v>
      </c>
      <c r="Q41" s="408">
        <v>125</v>
      </c>
      <c r="R41" s="211">
        <v>0</v>
      </c>
    </row>
    <row r="42" spans="1:18" x14ac:dyDescent="0.2">
      <c r="A42" t="s">
        <v>115</v>
      </c>
      <c r="B42" t="s">
        <v>120</v>
      </c>
      <c r="C42" s="408">
        <v>1985</v>
      </c>
      <c r="D42" s="315" t="s">
        <v>118</v>
      </c>
      <c r="E42" s="408">
        <v>0</v>
      </c>
      <c r="F42" s="315" t="s">
        <v>118</v>
      </c>
      <c r="G42" s="408">
        <v>2945.5</v>
      </c>
      <c r="H42" s="211">
        <v>0</v>
      </c>
      <c r="I42" s="413" t="s">
        <v>118</v>
      </c>
      <c r="J42" s="211">
        <v>0</v>
      </c>
      <c r="K42" s="413" t="s">
        <v>118</v>
      </c>
      <c r="L42" s="211">
        <v>6370</v>
      </c>
      <c r="M42" s="408">
        <v>1709.75</v>
      </c>
      <c r="N42" s="211">
        <v>0</v>
      </c>
      <c r="O42" s="413" t="s">
        <v>118</v>
      </c>
      <c r="P42" s="211">
        <v>6250</v>
      </c>
      <c r="Q42" s="408">
        <v>3962.5</v>
      </c>
      <c r="R42" s="211">
        <v>0</v>
      </c>
    </row>
    <row r="43" spans="1:18" s="213" customFormat="1" x14ac:dyDescent="0.2">
      <c r="C43" s="408"/>
      <c r="D43" s="315"/>
      <c r="E43" s="408"/>
      <c r="F43" s="315"/>
      <c r="G43" s="408"/>
      <c r="H43" s="309"/>
      <c r="I43" s="413"/>
      <c r="J43" s="309"/>
      <c r="K43" s="413"/>
      <c r="L43" s="309"/>
      <c r="M43" s="408"/>
      <c r="N43" s="309"/>
      <c r="O43" s="413"/>
      <c r="P43" s="309"/>
      <c r="Q43" s="408"/>
      <c r="R43" s="309"/>
    </row>
    <row r="44" spans="1:18" x14ac:dyDescent="0.2">
      <c r="A44" s="249" t="s">
        <v>116</v>
      </c>
      <c r="B44" s="220" t="s">
        <v>62</v>
      </c>
      <c r="C44" s="408">
        <v>284765</v>
      </c>
      <c r="D44" s="309">
        <v>6706.4509999999991</v>
      </c>
      <c r="E44" s="408">
        <v>17847.087500000001</v>
      </c>
      <c r="F44" s="309">
        <v>3312.0360000000001</v>
      </c>
      <c r="G44" s="408">
        <v>3291.2755555555555</v>
      </c>
      <c r="H44" s="309">
        <v>2411.936666666667</v>
      </c>
      <c r="I44" s="408">
        <v>6654.21</v>
      </c>
      <c r="J44" s="309">
        <v>5719.6816666666664</v>
      </c>
      <c r="K44" s="408">
        <v>5997.5266666666676</v>
      </c>
      <c r="L44" s="309">
        <v>13971.406363636364</v>
      </c>
      <c r="M44" s="408">
        <v>9878.2288888888888</v>
      </c>
      <c r="N44" s="309">
        <v>0</v>
      </c>
      <c r="O44" s="408">
        <v>2401.8720000000003</v>
      </c>
      <c r="P44" s="309">
        <v>8496.7881818181813</v>
      </c>
      <c r="Q44" s="408">
        <v>3443.8566666666666</v>
      </c>
      <c r="R44" s="309">
        <v>0</v>
      </c>
    </row>
    <row r="45" spans="1:18" x14ac:dyDescent="0.2">
      <c r="A45" s="249" t="s">
        <v>116</v>
      </c>
      <c r="B45" s="220" t="s">
        <v>50</v>
      </c>
      <c r="C45" s="413" t="s">
        <v>118</v>
      </c>
      <c r="D45" s="309">
        <v>5831.2550000000001</v>
      </c>
      <c r="E45" s="408">
        <v>11694.174999999999</v>
      </c>
      <c r="F45" s="309">
        <v>500</v>
      </c>
      <c r="G45" s="408">
        <v>3000</v>
      </c>
      <c r="H45" s="309">
        <v>0</v>
      </c>
      <c r="I45" s="408">
        <v>5250</v>
      </c>
      <c r="J45" s="309">
        <v>3500</v>
      </c>
      <c r="K45" s="408">
        <v>6500</v>
      </c>
      <c r="L45" s="309">
        <v>10000</v>
      </c>
      <c r="M45" s="408">
        <v>8548.06</v>
      </c>
      <c r="N45" s="309">
        <v>0</v>
      </c>
      <c r="O45" s="408">
        <v>500</v>
      </c>
      <c r="P45" s="309">
        <v>5000</v>
      </c>
      <c r="Q45" s="408">
        <v>3000</v>
      </c>
      <c r="R45" s="309">
        <v>0</v>
      </c>
    </row>
    <row r="46" spans="1:18" x14ac:dyDescent="0.2">
      <c r="A46" s="249" t="s">
        <v>116</v>
      </c>
      <c r="B46" s="220" t="s">
        <v>110</v>
      </c>
      <c r="C46" s="405">
        <v>2</v>
      </c>
      <c r="D46" s="310">
        <v>10</v>
      </c>
      <c r="E46" s="405">
        <v>4</v>
      </c>
      <c r="F46" s="310">
        <v>5</v>
      </c>
      <c r="G46" s="405">
        <v>9</v>
      </c>
      <c r="H46" s="310">
        <v>3</v>
      </c>
      <c r="I46" s="405">
        <v>9</v>
      </c>
      <c r="J46" s="310">
        <v>6</v>
      </c>
      <c r="K46" s="405">
        <v>6</v>
      </c>
      <c r="L46" s="310">
        <v>11</v>
      </c>
      <c r="M46" s="405">
        <v>9</v>
      </c>
      <c r="N46" s="310">
        <v>2</v>
      </c>
      <c r="O46" s="405">
        <v>5</v>
      </c>
      <c r="P46" s="310">
        <v>11</v>
      </c>
      <c r="Q46" s="405">
        <v>9</v>
      </c>
      <c r="R46" s="310">
        <v>2</v>
      </c>
    </row>
    <row r="47" spans="1:18" x14ac:dyDescent="0.2">
      <c r="A47" s="249" t="s">
        <v>116</v>
      </c>
      <c r="B47" s="220" t="s">
        <v>119</v>
      </c>
      <c r="C47" s="413" t="s">
        <v>118</v>
      </c>
      <c r="D47" s="309">
        <v>5000</v>
      </c>
      <c r="E47" s="413" t="s">
        <v>118</v>
      </c>
      <c r="F47" s="315" t="s">
        <v>118</v>
      </c>
      <c r="G47" s="408">
        <v>1736</v>
      </c>
      <c r="H47" s="315" t="s">
        <v>118</v>
      </c>
      <c r="I47" s="408">
        <v>1000</v>
      </c>
      <c r="J47" s="309">
        <v>625</v>
      </c>
      <c r="K47" s="408">
        <v>2500</v>
      </c>
      <c r="L47" s="309">
        <v>8688.7350000000006</v>
      </c>
      <c r="M47" s="408">
        <v>5256</v>
      </c>
      <c r="N47" s="309">
        <v>0</v>
      </c>
      <c r="O47" s="413" t="s">
        <v>118</v>
      </c>
      <c r="P47" s="309">
        <v>3730</v>
      </c>
      <c r="Q47" s="408">
        <v>1000</v>
      </c>
      <c r="R47" s="309">
        <v>0</v>
      </c>
    </row>
    <row r="48" spans="1:18" x14ac:dyDescent="0.2">
      <c r="A48" s="251" t="s">
        <v>116</v>
      </c>
      <c r="B48" s="252" t="s">
        <v>120</v>
      </c>
      <c r="C48" s="415" t="s">
        <v>118</v>
      </c>
      <c r="D48" s="316">
        <v>8600</v>
      </c>
      <c r="E48" s="415" t="s">
        <v>118</v>
      </c>
      <c r="F48" s="318" t="s">
        <v>118</v>
      </c>
      <c r="G48" s="406">
        <v>4000</v>
      </c>
      <c r="H48" s="318" t="s">
        <v>118</v>
      </c>
      <c r="I48" s="406">
        <v>10000</v>
      </c>
      <c r="J48" s="316">
        <v>7279.5675000000001</v>
      </c>
      <c r="K48" s="406">
        <v>8988.869999999999</v>
      </c>
      <c r="L48" s="316">
        <v>15000</v>
      </c>
      <c r="M48" s="406">
        <v>12000</v>
      </c>
      <c r="N48" s="316">
        <v>0</v>
      </c>
      <c r="O48" s="415" t="s">
        <v>118</v>
      </c>
      <c r="P48" s="316">
        <v>8000</v>
      </c>
      <c r="Q48" s="406">
        <v>4000</v>
      </c>
      <c r="R48" s="316">
        <v>0</v>
      </c>
    </row>
    <row r="49" spans="3:3" x14ac:dyDescent="0.2">
      <c r="C49" s="121" t="s">
        <v>121</v>
      </c>
    </row>
  </sheetData>
  <mergeCells count="2">
    <mergeCell ref="C3:R3"/>
    <mergeCell ref="C18:R18"/>
  </mergeCells>
  <hyperlinks>
    <hyperlink ref="A1" location="Index!A1" display="Back to Index"/>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workbookViewId="0"/>
  </sheetViews>
  <sheetFormatPr defaultRowHeight="12.75" x14ac:dyDescent="0.2"/>
  <cols>
    <col min="1" max="1" width="13.5703125" customWidth="1"/>
    <col min="2" max="2" width="19.5703125" customWidth="1"/>
    <col min="3" max="3" width="12.42578125" customWidth="1"/>
    <col min="4" max="4" width="13.42578125" customWidth="1"/>
    <col min="6" max="6" width="13.28515625" customWidth="1"/>
    <col min="7" max="7" width="15.28515625" customWidth="1"/>
    <col min="8" max="8" width="14.42578125" customWidth="1"/>
    <col min="11" max="11" width="11.85546875" customWidth="1"/>
    <col min="12" max="13" width="11.42578125" customWidth="1"/>
    <col min="14" max="14" width="12" customWidth="1"/>
    <col min="17" max="17" width="10.5703125" customWidth="1"/>
    <col min="18" max="18" width="17.85546875" customWidth="1"/>
  </cols>
  <sheetData>
    <row r="1" spans="1:18" s="213" customFormat="1" x14ac:dyDescent="0.2">
      <c r="A1" s="367" t="s">
        <v>162</v>
      </c>
    </row>
    <row r="2" spans="1:18" s="213" customFormat="1" x14ac:dyDescent="0.2">
      <c r="A2" s="676"/>
    </row>
    <row r="3" spans="1:18" ht="30" customHeight="1" x14ac:dyDescent="0.35">
      <c r="A3" s="971" t="s">
        <v>130</v>
      </c>
      <c r="B3" s="364"/>
      <c r="C3" s="1142" t="s">
        <v>159</v>
      </c>
      <c r="D3" s="1063"/>
      <c r="E3" s="1063"/>
      <c r="F3" s="1063"/>
      <c r="G3" s="1063"/>
      <c r="H3" s="1063"/>
      <c r="I3" s="1063"/>
      <c r="J3" s="1063"/>
      <c r="K3" s="1063"/>
      <c r="L3" s="1063"/>
      <c r="M3" s="1063"/>
      <c r="N3" s="1063"/>
      <c r="O3" s="1063"/>
      <c r="P3" s="1063"/>
      <c r="Q3" s="1063"/>
      <c r="R3" s="1064"/>
    </row>
    <row r="4" spans="1:18" ht="39" thickBot="1" x14ac:dyDescent="0.25">
      <c r="A4" s="207" t="s">
        <v>158</v>
      </c>
      <c r="B4" s="435" t="s">
        <v>109</v>
      </c>
      <c r="C4" s="438" t="s">
        <v>29</v>
      </c>
      <c r="D4" s="437" t="s">
        <v>30</v>
      </c>
      <c r="E4" s="438" t="s">
        <v>31</v>
      </c>
      <c r="F4" s="437" t="s">
        <v>32</v>
      </c>
      <c r="G4" s="438" t="s">
        <v>33</v>
      </c>
      <c r="H4" s="437" t="s">
        <v>34</v>
      </c>
      <c r="I4" s="438" t="s">
        <v>35</v>
      </c>
      <c r="J4" s="437" t="s">
        <v>36</v>
      </c>
      <c r="K4" s="438" t="s">
        <v>37</v>
      </c>
      <c r="L4" s="437" t="s">
        <v>38</v>
      </c>
      <c r="M4" s="438" t="s">
        <v>39</v>
      </c>
      <c r="N4" s="437" t="s">
        <v>40</v>
      </c>
      <c r="O4" s="438" t="s">
        <v>41</v>
      </c>
      <c r="P4" s="437" t="s">
        <v>42</v>
      </c>
      <c r="Q4" s="438" t="s">
        <v>43</v>
      </c>
      <c r="R4" s="437" t="s">
        <v>44</v>
      </c>
    </row>
    <row r="5" spans="1:18" ht="13.5" thickTop="1" x14ac:dyDescent="0.2">
      <c r="A5" s="352" t="s">
        <v>117</v>
      </c>
      <c r="B5" s="353" t="s">
        <v>62</v>
      </c>
      <c r="C5" s="439">
        <v>0</v>
      </c>
      <c r="D5" s="361">
        <v>21000</v>
      </c>
      <c r="E5" s="439"/>
      <c r="F5" s="361" t="s">
        <v>118</v>
      </c>
      <c r="G5" s="439">
        <v>8500</v>
      </c>
      <c r="H5" s="361"/>
      <c r="I5" s="439"/>
      <c r="J5" s="361" t="s">
        <v>118</v>
      </c>
      <c r="K5" s="439"/>
      <c r="L5" s="361">
        <v>16666.666666666668</v>
      </c>
      <c r="M5" s="439" t="s">
        <v>118</v>
      </c>
      <c r="N5" s="361"/>
      <c r="O5" s="439"/>
      <c r="P5" s="361" t="s">
        <v>118</v>
      </c>
      <c r="Q5" s="439"/>
      <c r="R5" s="358"/>
    </row>
    <row r="6" spans="1:18" x14ac:dyDescent="0.2">
      <c r="A6" s="366" t="s">
        <v>117</v>
      </c>
      <c r="B6" s="354" t="s">
        <v>50</v>
      </c>
      <c r="C6" s="439">
        <v>0</v>
      </c>
      <c r="D6" s="361">
        <v>21000</v>
      </c>
      <c r="E6" s="439"/>
      <c r="F6" s="361" t="s">
        <v>118</v>
      </c>
      <c r="G6" s="439" t="s">
        <v>118</v>
      </c>
      <c r="H6" s="361"/>
      <c r="I6" s="439"/>
      <c r="J6" s="361" t="s">
        <v>118</v>
      </c>
      <c r="K6" s="439"/>
      <c r="L6" s="361">
        <v>16000</v>
      </c>
      <c r="M6" s="439" t="s">
        <v>118</v>
      </c>
      <c r="N6" s="361"/>
      <c r="O6" s="439"/>
      <c r="P6" s="361" t="s">
        <v>118</v>
      </c>
      <c r="Q6" s="439"/>
      <c r="R6" s="358"/>
    </row>
    <row r="7" spans="1:18" x14ac:dyDescent="0.2">
      <c r="A7" s="366" t="s">
        <v>117</v>
      </c>
      <c r="B7" s="354" t="s">
        <v>110</v>
      </c>
      <c r="C7" s="348">
        <v>2</v>
      </c>
      <c r="D7" s="343">
        <v>2</v>
      </c>
      <c r="E7" s="348">
        <v>0</v>
      </c>
      <c r="F7" s="343">
        <v>1</v>
      </c>
      <c r="G7" s="348">
        <v>2</v>
      </c>
      <c r="H7" s="343">
        <v>0</v>
      </c>
      <c r="I7" s="348">
        <v>0</v>
      </c>
      <c r="J7" s="343">
        <v>1</v>
      </c>
      <c r="K7" s="348">
        <v>0</v>
      </c>
      <c r="L7" s="343">
        <v>3</v>
      </c>
      <c r="M7" s="348">
        <v>1</v>
      </c>
      <c r="N7" s="343">
        <v>0</v>
      </c>
      <c r="O7" s="348">
        <v>0</v>
      </c>
      <c r="P7" s="343">
        <v>1</v>
      </c>
      <c r="Q7" s="348">
        <v>0</v>
      </c>
      <c r="R7" s="357">
        <v>0</v>
      </c>
    </row>
    <row r="8" spans="1:18" x14ac:dyDescent="0.2">
      <c r="A8" s="366" t="s">
        <v>117</v>
      </c>
      <c r="B8" s="354" t="s">
        <v>119</v>
      </c>
      <c r="C8" s="439">
        <v>0</v>
      </c>
      <c r="D8" s="361" t="s">
        <v>118</v>
      </c>
      <c r="E8" s="439"/>
      <c r="F8" s="361" t="s">
        <v>118</v>
      </c>
      <c r="G8" s="439" t="s">
        <v>118</v>
      </c>
      <c r="H8" s="361"/>
      <c r="I8" s="439"/>
      <c r="J8" s="361" t="s">
        <v>118</v>
      </c>
      <c r="K8" s="439"/>
      <c r="L8" s="361" t="s">
        <v>118</v>
      </c>
      <c r="M8" s="439" t="s">
        <v>118</v>
      </c>
      <c r="N8" s="361"/>
      <c r="O8" s="439"/>
      <c r="P8" s="361" t="s">
        <v>118</v>
      </c>
      <c r="Q8" s="439"/>
      <c r="R8" s="358"/>
    </row>
    <row r="9" spans="1:18" x14ac:dyDescent="0.2">
      <c r="A9" s="366" t="s">
        <v>117</v>
      </c>
      <c r="B9" s="354" t="s">
        <v>120</v>
      </c>
      <c r="C9" s="439">
        <v>0</v>
      </c>
      <c r="D9" s="361" t="s">
        <v>118</v>
      </c>
      <c r="E9" s="439"/>
      <c r="F9" s="361" t="s">
        <v>118</v>
      </c>
      <c r="G9" s="439" t="s">
        <v>118</v>
      </c>
      <c r="H9" s="361"/>
      <c r="I9" s="439"/>
      <c r="J9" s="361" t="s">
        <v>118</v>
      </c>
      <c r="K9" s="439"/>
      <c r="L9" s="361" t="s">
        <v>118</v>
      </c>
      <c r="M9" s="439" t="s">
        <v>118</v>
      </c>
      <c r="N9" s="361"/>
      <c r="O9" s="439"/>
      <c r="P9" s="361" t="s">
        <v>118</v>
      </c>
      <c r="Q9" s="439"/>
      <c r="R9" s="358"/>
    </row>
    <row r="10" spans="1:18" x14ac:dyDescent="0.2">
      <c r="A10" s="346"/>
      <c r="B10" s="347"/>
      <c r="C10" s="349"/>
      <c r="D10" s="343"/>
      <c r="E10" s="348"/>
      <c r="F10" s="343"/>
      <c r="G10" s="348"/>
      <c r="H10" s="343"/>
      <c r="I10" s="348"/>
      <c r="J10" s="343"/>
      <c r="K10" s="348"/>
      <c r="L10" s="343"/>
      <c r="M10" s="348"/>
      <c r="N10" s="343"/>
      <c r="O10" s="348"/>
      <c r="P10" s="343"/>
      <c r="Q10" s="348"/>
      <c r="R10" s="357"/>
    </row>
    <row r="11" spans="1:18" x14ac:dyDescent="0.2">
      <c r="A11" s="366" t="s">
        <v>111</v>
      </c>
      <c r="B11" s="354" t="s">
        <v>62</v>
      </c>
      <c r="C11" s="439">
        <v>55500</v>
      </c>
      <c r="D11" s="361">
        <v>15980</v>
      </c>
      <c r="E11" s="439"/>
      <c r="F11" s="361"/>
      <c r="G11" s="439">
        <v>16421.25</v>
      </c>
      <c r="H11" s="361"/>
      <c r="I11" s="439"/>
      <c r="J11" s="361"/>
      <c r="K11" s="439"/>
      <c r="L11" s="361"/>
      <c r="M11" s="439"/>
      <c r="N11" s="361"/>
      <c r="O11" s="439"/>
      <c r="P11" s="361" t="s">
        <v>118</v>
      </c>
      <c r="Q11" s="439" t="s">
        <v>118</v>
      </c>
      <c r="R11" s="358"/>
    </row>
    <row r="12" spans="1:18" x14ac:dyDescent="0.2">
      <c r="A12" s="366" t="s">
        <v>111</v>
      </c>
      <c r="B12" s="354" t="s">
        <v>50</v>
      </c>
      <c r="C12" s="439" t="s">
        <v>118</v>
      </c>
      <c r="D12" s="361">
        <v>10000</v>
      </c>
      <c r="E12" s="439"/>
      <c r="F12" s="361"/>
      <c r="G12" s="439" t="s">
        <v>118</v>
      </c>
      <c r="H12" s="361"/>
      <c r="I12" s="439"/>
      <c r="J12" s="361"/>
      <c r="K12" s="439"/>
      <c r="L12" s="361"/>
      <c r="M12" s="439"/>
      <c r="N12" s="361"/>
      <c r="O12" s="439"/>
      <c r="P12" s="361" t="s">
        <v>118</v>
      </c>
      <c r="Q12" s="439" t="s">
        <v>118</v>
      </c>
      <c r="R12" s="358"/>
    </row>
    <row r="13" spans="1:18" x14ac:dyDescent="0.2">
      <c r="A13" s="366" t="s">
        <v>111</v>
      </c>
      <c r="B13" s="354" t="s">
        <v>110</v>
      </c>
      <c r="C13" s="348">
        <v>2</v>
      </c>
      <c r="D13" s="343">
        <v>3</v>
      </c>
      <c r="E13" s="348">
        <v>0</v>
      </c>
      <c r="F13" s="343">
        <v>0</v>
      </c>
      <c r="G13" s="348">
        <v>4</v>
      </c>
      <c r="H13" s="343">
        <v>0</v>
      </c>
      <c r="I13" s="348">
        <v>0</v>
      </c>
      <c r="J13" s="343">
        <v>0</v>
      </c>
      <c r="K13" s="348">
        <v>0</v>
      </c>
      <c r="L13" s="343">
        <v>0</v>
      </c>
      <c r="M13" s="348">
        <v>0</v>
      </c>
      <c r="N13" s="343">
        <v>0</v>
      </c>
      <c r="O13" s="348">
        <v>0</v>
      </c>
      <c r="P13" s="343">
        <v>1</v>
      </c>
      <c r="Q13" s="348">
        <v>1</v>
      </c>
      <c r="R13" s="357">
        <v>0</v>
      </c>
    </row>
    <row r="14" spans="1:18" x14ac:dyDescent="0.2">
      <c r="A14" s="366" t="s">
        <v>111</v>
      </c>
      <c r="B14" s="354" t="s">
        <v>119</v>
      </c>
      <c r="C14" s="439" t="s">
        <v>118</v>
      </c>
      <c r="D14" s="361" t="s">
        <v>118</v>
      </c>
      <c r="E14" s="439"/>
      <c r="F14" s="361"/>
      <c r="G14" s="439" t="s">
        <v>118</v>
      </c>
      <c r="H14" s="361"/>
      <c r="I14" s="439"/>
      <c r="J14" s="361"/>
      <c r="K14" s="439"/>
      <c r="L14" s="361"/>
      <c r="M14" s="439"/>
      <c r="N14" s="361"/>
      <c r="O14" s="439"/>
      <c r="P14" s="361" t="s">
        <v>118</v>
      </c>
      <c r="Q14" s="439" t="s">
        <v>118</v>
      </c>
      <c r="R14" s="358"/>
    </row>
    <row r="15" spans="1:18" x14ac:dyDescent="0.2">
      <c r="A15" s="366" t="s">
        <v>111</v>
      </c>
      <c r="B15" s="354" t="s">
        <v>120</v>
      </c>
      <c r="C15" s="439" t="s">
        <v>118</v>
      </c>
      <c r="D15" s="361" t="s">
        <v>118</v>
      </c>
      <c r="E15" s="439"/>
      <c r="F15" s="361"/>
      <c r="G15" s="439" t="s">
        <v>118</v>
      </c>
      <c r="H15" s="361"/>
      <c r="I15" s="439"/>
      <c r="J15" s="361"/>
      <c r="K15" s="439"/>
      <c r="L15" s="361"/>
      <c r="M15" s="439"/>
      <c r="N15" s="361"/>
      <c r="O15" s="439"/>
      <c r="P15" s="361" t="s">
        <v>118</v>
      </c>
      <c r="Q15" s="439" t="s">
        <v>118</v>
      </c>
      <c r="R15" s="358"/>
    </row>
    <row r="16" spans="1:18" x14ac:dyDescent="0.2">
      <c r="A16" s="366"/>
      <c r="B16" s="354"/>
      <c r="C16" s="348"/>
      <c r="D16" s="343"/>
      <c r="E16" s="348"/>
      <c r="F16" s="343"/>
      <c r="G16" s="348"/>
      <c r="H16" s="343"/>
      <c r="I16" s="348"/>
      <c r="J16" s="343"/>
      <c r="K16" s="348"/>
      <c r="L16" s="343"/>
      <c r="M16" s="348"/>
      <c r="N16" s="343"/>
      <c r="O16" s="348"/>
      <c r="P16" s="343"/>
      <c r="Q16" s="348"/>
      <c r="R16" s="357"/>
    </row>
    <row r="17" spans="1:18" x14ac:dyDescent="0.2">
      <c r="A17" s="335" t="s">
        <v>4</v>
      </c>
      <c r="B17" s="356" t="s">
        <v>62</v>
      </c>
      <c r="C17" s="439">
        <v>27750</v>
      </c>
      <c r="D17" s="361">
        <v>17988</v>
      </c>
      <c r="E17" s="439"/>
      <c r="F17" s="361" t="s">
        <v>118</v>
      </c>
      <c r="G17" s="439">
        <v>13780.833333333334</v>
      </c>
      <c r="H17" s="361"/>
      <c r="I17" s="439"/>
      <c r="J17" s="361" t="s">
        <v>118</v>
      </c>
      <c r="K17" s="439"/>
      <c r="L17" s="361">
        <v>16666.666666666668</v>
      </c>
      <c r="M17" s="439" t="s">
        <v>118</v>
      </c>
      <c r="N17" s="361"/>
      <c r="O17" s="439"/>
      <c r="P17" s="361">
        <v>10000</v>
      </c>
      <c r="Q17" s="439" t="s">
        <v>118</v>
      </c>
      <c r="R17" s="358"/>
    </row>
    <row r="18" spans="1:18" x14ac:dyDescent="0.2">
      <c r="A18" s="335" t="s">
        <v>4</v>
      </c>
      <c r="B18" s="356" t="s">
        <v>50</v>
      </c>
      <c r="C18" s="439">
        <v>24000</v>
      </c>
      <c r="D18" s="361">
        <v>15000</v>
      </c>
      <c r="E18" s="439"/>
      <c r="F18" s="361" t="s">
        <v>118</v>
      </c>
      <c r="G18" s="439">
        <v>13500</v>
      </c>
      <c r="H18" s="361"/>
      <c r="I18" s="439"/>
      <c r="J18" s="361" t="s">
        <v>118</v>
      </c>
      <c r="K18" s="439"/>
      <c r="L18" s="361">
        <v>16000</v>
      </c>
      <c r="M18" s="439" t="s">
        <v>118</v>
      </c>
      <c r="N18" s="361"/>
      <c r="O18" s="439"/>
      <c r="P18" s="361" t="s">
        <v>118</v>
      </c>
      <c r="Q18" s="439" t="s">
        <v>118</v>
      </c>
      <c r="R18" s="358"/>
    </row>
    <row r="19" spans="1:18" x14ac:dyDescent="0.2">
      <c r="A19" s="335" t="s">
        <v>4</v>
      </c>
      <c r="B19" s="339" t="s">
        <v>110</v>
      </c>
      <c r="C19" s="348">
        <v>4</v>
      </c>
      <c r="D19" s="343">
        <v>5</v>
      </c>
      <c r="E19" s="348">
        <v>0</v>
      </c>
      <c r="F19" s="343">
        <v>1</v>
      </c>
      <c r="G19" s="348">
        <v>6</v>
      </c>
      <c r="H19" s="343">
        <v>0</v>
      </c>
      <c r="I19" s="348">
        <v>0</v>
      </c>
      <c r="J19" s="343">
        <v>1</v>
      </c>
      <c r="K19" s="348">
        <v>0</v>
      </c>
      <c r="L19" s="343">
        <v>3</v>
      </c>
      <c r="M19" s="348">
        <v>1</v>
      </c>
      <c r="N19" s="343">
        <v>0</v>
      </c>
      <c r="O19" s="348">
        <v>0</v>
      </c>
      <c r="P19" s="343">
        <v>2</v>
      </c>
      <c r="Q19" s="348">
        <v>1</v>
      </c>
      <c r="R19" s="357">
        <v>0</v>
      </c>
    </row>
    <row r="20" spans="1:18" x14ac:dyDescent="0.2">
      <c r="A20" s="335" t="s">
        <v>4</v>
      </c>
      <c r="B20" s="354" t="s">
        <v>119</v>
      </c>
      <c r="C20" s="439" t="s">
        <v>118</v>
      </c>
      <c r="D20" s="361" t="s">
        <v>118</v>
      </c>
      <c r="E20" s="439"/>
      <c r="F20" s="361" t="s">
        <v>118</v>
      </c>
      <c r="G20" s="439">
        <v>11763.75</v>
      </c>
      <c r="H20" s="361"/>
      <c r="I20" s="439"/>
      <c r="J20" s="361" t="s">
        <v>118</v>
      </c>
      <c r="K20" s="439"/>
      <c r="L20" s="361" t="s">
        <v>118</v>
      </c>
      <c r="M20" s="439" t="s">
        <v>118</v>
      </c>
      <c r="N20" s="361"/>
      <c r="O20" s="439"/>
      <c r="P20" s="361" t="s">
        <v>118</v>
      </c>
      <c r="Q20" s="439" t="s">
        <v>118</v>
      </c>
      <c r="R20" s="358"/>
    </row>
    <row r="21" spans="1:18" x14ac:dyDescent="0.2">
      <c r="A21" s="328" t="s">
        <v>4</v>
      </c>
      <c r="B21" s="355" t="s">
        <v>120</v>
      </c>
      <c r="C21" s="441" t="s">
        <v>118</v>
      </c>
      <c r="D21" s="363" t="s">
        <v>118</v>
      </c>
      <c r="E21" s="441"/>
      <c r="F21" s="363" t="s">
        <v>118</v>
      </c>
      <c r="G21" s="441">
        <v>17250</v>
      </c>
      <c r="H21" s="363"/>
      <c r="I21" s="441"/>
      <c r="J21" s="363" t="s">
        <v>118</v>
      </c>
      <c r="K21" s="441"/>
      <c r="L21" s="363" t="s">
        <v>118</v>
      </c>
      <c r="M21" s="441" t="s">
        <v>118</v>
      </c>
      <c r="N21" s="363"/>
      <c r="O21" s="441"/>
      <c r="P21" s="363" t="s">
        <v>118</v>
      </c>
      <c r="Q21" s="441" t="s">
        <v>118</v>
      </c>
      <c r="R21" s="360"/>
    </row>
    <row r="22" spans="1:18" x14ac:dyDescent="0.2">
      <c r="A22" s="340"/>
      <c r="B22" s="368"/>
      <c r="C22" s="368" t="s">
        <v>121</v>
      </c>
      <c r="D22" s="345"/>
      <c r="E22" s="345"/>
      <c r="F22" s="345"/>
      <c r="G22" s="345"/>
      <c r="H22" s="345"/>
      <c r="I22" s="345"/>
      <c r="J22" s="345"/>
      <c r="K22" s="345"/>
      <c r="L22" s="342"/>
      <c r="M22" s="342"/>
      <c r="N22" s="342"/>
      <c r="O22" s="342"/>
      <c r="P22" s="342"/>
      <c r="Q22" s="342"/>
      <c r="R22" s="342"/>
    </row>
    <row r="23" spans="1:18" x14ac:dyDescent="0.2">
      <c r="A23" s="338"/>
      <c r="B23" s="337"/>
      <c r="C23" s="341"/>
      <c r="D23" s="337"/>
      <c r="E23" s="337"/>
      <c r="F23" s="337"/>
      <c r="G23" s="337"/>
      <c r="H23" s="337"/>
      <c r="I23" s="337"/>
      <c r="J23" s="337"/>
      <c r="K23" s="337"/>
      <c r="L23" s="337"/>
      <c r="M23" s="337"/>
      <c r="N23" s="337"/>
      <c r="O23" s="337"/>
      <c r="P23" s="337"/>
      <c r="Q23" s="337"/>
      <c r="R23" s="337"/>
    </row>
    <row r="24" spans="1:18" ht="30" customHeight="1" x14ac:dyDescent="0.35">
      <c r="A24" s="972" t="s">
        <v>112</v>
      </c>
      <c r="B24" s="337"/>
      <c r="C24" s="1142" t="s">
        <v>159</v>
      </c>
      <c r="D24" s="1063"/>
      <c r="E24" s="1063"/>
      <c r="F24" s="1063"/>
      <c r="G24" s="1063"/>
      <c r="H24" s="1063"/>
      <c r="I24" s="1063"/>
      <c r="J24" s="1063"/>
      <c r="K24" s="1063"/>
      <c r="L24" s="1063"/>
      <c r="M24" s="1063"/>
      <c r="N24" s="1063"/>
      <c r="O24" s="1063"/>
      <c r="P24" s="1063"/>
      <c r="Q24" s="1063"/>
      <c r="R24" s="1064"/>
    </row>
    <row r="25" spans="1:18" ht="39" thickBot="1" x14ac:dyDescent="0.25">
      <c r="A25" s="207" t="s">
        <v>158</v>
      </c>
      <c r="B25" s="436" t="s">
        <v>109</v>
      </c>
      <c r="C25" s="438" t="s">
        <v>29</v>
      </c>
      <c r="D25" s="437" t="s">
        <v>30</v>
      </c>
      <c r="E25" s="438" t="s">
        <v>31</v>
      </c>
      <c r="F25" s="437" t="s">
        <v>32</v>
      </c>
      <c r="G25" s="438" t="s">
        <v>33</v>
      </c>
      <c r="H25" s="437" t="s">
        <v>34</v>
      </c>
      <c r="I25" s="438" t="s">
        <v>35</v>
      </c>
      <c r="J25" s="437" t="s">
        <v>36</v>
      </c>
      <c r="K25" s="438" t="s">
        <v>37</v>
      </c>
      <c r="L25" s="437" t="s">
        <v>38</v>
      </c>
      <c r="M25" s="438" t="s">
        <v>39</v>
      </c>
      <c r="N25" s="437" t="s">
        <v>40</v>
      </c>
      <c r="O25" s="438" t="s">
        <v>41</v>
      </c>
      <c r="P25" s="437" t="s">
        <v>42</v>
      </c>
      <c r="Q25" s="438" t="s">
        <v>43</v>
      </c>
      <c r="R25" s="437" t="s">
        <v>44</v>
      </c>
    </row>
    <row r="26" spans="1:18" ht="13.5" thickTop="1" x14ac:dyDescent="0.2">
      <c r="A26" s="352" t="s">
        <v>117</v>
      </c>
      <c r="B26" s="353" t="s">
        <v>62</v>
      </c>
      <c r="C26" s="445">
        <v>833.33333333333337</v>
      </c>
      <c r="D26" s="362">
        <v>7358.333333333333</v>
      </c>
      <c r="E26" s="445">
        <v>31000</v>
      </c>
      <c r="F26" s="362"/>
      <c r="G26" s="445" t="s">
        <v>118</v>
      </c>
      <c r="H26" s="362"/>
      <c r="I26" s="445" t="s">
        <v>118</v>
      </c>
      <c r="J26" s="362" t="s">
        <v>118</v>
      </c>
      <c r="K26" s="445"/>
      <c r="L26" s="362"/>
      <c r="M26" s="445"/>
      <c r="N26" s="362"/>
      <c r="O26" s="445"/>
      <c r="P26" s="362">
        <v>14000</v>
      </c>
      <c r="Q26" s="445">
        <v>4988.333333333333</v>
      </c>
      <c r="R26" s="336"/>
    </row>
    <row r="27" spans="1:18" x14ac:dyDescent="0.2">
      <c r="A27" s="366" t="s">
        <v>117</v>
      </c>
      <c r="B27" s="354" t="s">
        <v>50</v>
      </c>
      <c r="C27" s="439">
        <v>0</v>
      </c>
      <c r="D27" s="361">
        <v>4000</v>
      </c>
      <c r="E27" s="439" t="s">
        <v>118</v>
      </c>
      <c r="F27" s="361"/>
      <c r="G27" s="439" t="s">
        <v>118</v>
      </c>
      <c r="H27" s="361"/>
      <c r="I27" s="439" t="s">
        <v>118</v>
      </c>
      <c r="J27" s="361" t="s">
        <v>118</v>
      </c>
      <c r="K27" s="439"/>
      <c r="L27" s="361"/>
      <c r="M27" s="439"/>
      <c r="N27" s="361"/>
      <c r="O27" s="439"/>
      <c r="P27" s="361">
        <v>10000</v>
      </c>
      <c r="Q27" s="439">
        <v>3965</v>
      </c>
      <c r="R27" s="358"/>
    </row>
    <row r="28" spans="1:18" x14ac:dyDescent="0.2">
      <c r="A28" s="366" t="s">
        <v>117</v>
      </c>
      <c r="B28" s="354" t="s">
        <v>110</v>
      </c>
      <c r="C28" s="348">
        <v>6</v>
      </c>
      <c r="D28" s="343">
        <v>3</v>
      </c>
      <c r="E28" s="348">
        <v>2</v>
      </c>
      <c r="F28" s="343">
        <v>0</v>
      </c>
      <c r="G28" s="348">
        <v>1</v>
      </c>
      <c r="H28" s="343">
        <v>0</v>
      </c>
      <c r="I28" s="348">
        <v>1</v>
      </c>
      <c r="J28" s="343">
        <v>1</v>
      </c>
      <c r="K28" s="348">
        <v>0</v>
      </c>
      <c r="L28" s="343">
        <v>0</v>
      </c>
      <c r="M28" s="348">
        <v>0</v>
      </c>
      <c r="N28" s="343">
        <v>0</v>
      </c>
      <c r="O28" s="348">
        <v>0</v>
      </c>
      <c r="P28" s="343">
        <v>5</v>
      </c>
      <c r="Q28" s="348">
        <v>3</v>
      </c>
      <c r="R28" s="357">
        <v>0</v>
      </c>
    </row>
    <row r="29" spans="1:18" x14ac:dyDescent="0.2">
      <c r="A29" s="366" t="s">
        <v>117</v>
      </c>
      <c r="B29" s="354" t="s">
        <v>119</v>
      </c>
      <c r="C29" s="439">
        <v>0</v>
      </c>
      <c r="D29" s="361" t="s">
        <v>118</v>
      </c>
      <c r="E29" s="439" t="s">
        <v>118</v>
      </c>
      <c r="F29" s="361"/>
      <c r="G29" s="439" t="s">
        <v>118</v>
      </c>
      <c r="H29" s="361"/>
      <c r="I29" s="439" t="s">
        <v>118</v>
      </c>
      <c r="J29" s="361" t="s">
        <v>118</v>
      </c>
      <c r="K29" s="439"/>
      <c r="L29" s="361"/>
      <c r="M29" s="439"/>
      <c r="N29" s="361"/>
      <c r="O29" s="439"/>
      <c r="P29" s="361" t="s">
        <v>118</v>
      </c>
      <c r="Q29" s="439" t="s">
        <v>118</v>
      </c>
      <c r="R29" s="358"/>
    </row>
    <row r="30" spans="1:18" x14ac:dyDescent="0.2">
      <c r="A30" s="366" t="s">
        <v>117</v>
      </c>
      <c r="B30" s="354" t="s">
        <v>120</v>
      </c>
      <c r="C30" s="439">
        <v>0</v>
      </c>
      <c r="D30" s="361" t="s">
        <v>118</v>
      </c>
      <c r="E30" s="439" t="s">
        <v>118</v>
      </c>
      <c r="F30" s="361"/>
      <c r="G30" s="439" t="s">
        <v>118</v>
      </c>
      <c r="H30" s="361"/>
      <c r="I30" s="439" t="s">
        <v>118</v>
      </c>
      <c r="J30" s="361" t="s">
        <v>118</v>
      </c>
      <c r="K30" s="439"/>
      <c r="L30" s="361"/>
      <c r="M30" s="439"/>
      <c r="N30" s="361"/>
      <c r="O30" s="439"/>
      <c r="P30" s="361" t="s">
        <v>118</v>
      </c>
      <c r="Q30" s="439" t="s">
        <v>118</v>
      </c>
      <c r="R30" s="358"/>
    </row>
    <row r="31" spans="1:18" x14ac:dyDescent="0.2">
      <c r="A31" s="366"/>
      <c r="B31" s="344"/>
      <c r="C31" s="350"/>
      <c r="D31" s="344"/>
      <c r="E31" s="350"/>
      <c r="F31" s="344"/>
      <c r="G31" s="350"/>
      <c r="H31" s="344"/>
      <c r="I31" s="350"/>
      <c r="J31" s="344"/>
      <c r="K31" s="350"/>
      <c r="L31" s="344"/>
      <c r="M31" s="350"/>
      <c r="N31" s="344"/>
      <c r="O31" s="350"/>
      <c r="P31" s="344"/>
      <c r="Q31" s="350"/>
      <c r="R31" s="344"/>
    </row>
    <row r="32" spans="1:18" x14ac:dyDescent="0.2">
      <c r="A32" s="366" t="s">
        <v>113</v>
      </c>
      <c r="B32" s="354" t="s">
        <v>62</v>
      </c>
      <c r="C32" s="439">
        <v>29000</v>
      </c>
      <c r="D32" s="361">
        <v>16780</v>
      </c>
      <c r="E32" s="439"/>
      <c r="F32" s="361"/>
      <c r="G32" s="439">
        <v>16500</v>
      </c>
      <c r="H32" s="361"/>
      <c r="I32" s="439"/>
      <c r="J32" s="361" t="s">
        <v>118</v>
      </c>
      <c r="K32" s="439"/>
      <c r="L32" s="361"/>
      <c r="M32" s="439" t="s">
        <v>118</v>
      </c>
      <c r="N32" s="361"/>
      <c r="O32" s="439"/>
      <c r="P32" s="361">
        <v>15600</v>
      </c>
      <c r="Q32" s="439" t="s">
        <v>118</v>
      </c>
      <c r="R32" s="358"/>
    </row>
    <row r="33" spans="1:18" x14ac:dyDescent="0.2">
      <c r="A33" s="366" t="s">
        <v>113</v>
      </c>
      <c r="B33" s="354" t="s">
        <v>50</v>
      </c>
      <c r="C33" s="439" t="s">
        <v>118</v>
      </c>
      <c r="D33" s="361">
        <v>12560</v>
      </c>
      <c r="E33" s="439"/>
      <c r="F33" s="361"/>
      <c r="G33" s="439" t="s">
        <v>118</v>
      </c>
      <c r="H33" s="361"/>
      <c r="I33" s="439"/>
      <c r="J33" s="361" t="s">
        <v>118</v>
      </c>
      <c r="K33" s="439"/>
      <c r="L33" s="361"/>
      <c r="M33" s="439" t="s">
        <v>118</v>
      </c>
      <c r="N33" s="361"/>
      <c r="O33" s="439"/>
      <c r="P33" s="361">
        <v>16000</v>
      </c>
      <c r="Q33" s="439" t="s">
        <v>118</v>
      </c>
      <c r="R33" s="358"/>
    </row>
    <row r="34" spans="1:18" x14ac:dyDescent="0.2">
      <c r="A34" s="366" t="s">
        <v>113</v>
      </c>
      <c r="B34" s="354" t="s">
        <v>110</v>
      </c>
      <c r="C34" s="348">
        <v>2</v>
      </c>
      <c r="D34" s="343">
        <v>4</v>
      </c>
      <c r="E34" s="348">
        <v>0</v>
      </c>
      <c r="F34" s="343">
        <v>0</v>
      </c>
      <c r="G34" s="348">
        <v>2</v>
      </c>
      <c r="H34" s="343">
        <v>0</v>
      </c>
      <c r="I34" s="348">
        <v>0</v>
      </c>
      <c r="J34" s="343">
        <v>1</v>
      </c>
      <c r="K34" s="348">
        <v>0</v>
      </c>
      <c r="L34" s="343">
        <v>0</v>
      </c>
      <c r="M34" s="348">
        <v>1</v>
      </c>
      <c r="N34" s="343">
        <v>0</v>
      </c>
      <c r="O34" s="348">
        <v>0</v>
      </c>
      <c r="P34" s="343">
        <v>5</v>
      </c>
      <c r="Q34" s="348">
        <v>1</v>
      </c>
      <c r="R34" s="357">
        <v>0</v>
      </c>
    </row>
    <row r="35" spans="1:18" x14ac:dyDescent="0.2">
      <c r="A35" s="366" t="s">
        <v>113</v>
      </c>
      <c r="B35" s="354" t="s">
        <v>119</v>
      </c>
      <c r="C35" s="439" t="s">
        <v>118</v>
      </c>
      <c r="D35" s="361" t="s">
        <v>118</v>
      </c>
      <c r="E35" s="439"/>
      <c r="F35" s="361"/>
      <c r="G35" s="439" t="s">
        <v>118</v>
      </c>
      <c r="H35" s="361"/>
      <c r="I35" s="439"/>
      <c r="J35" s="361" t="s">
        <v>118</v>
      </c>
      <c r="K35" s="439"/>
      <c r="L35" s="361"/>
      <c r="M35" s="439" t="s">
        <v>118</v>
      </c>
      <c r="N35" s="361"/>
      <c r="O35" s="439"/>
      <c r="P35" s="361" t="s">
        <v>118</v>
      </c>
      <c r="Q35" s="439" t="s">
        <v>118</v>
      </c>
      <c r="R35" s="358"/>
    </row>
    <row r="36" spans="1:18" x14ac:dyDescent="0.2">
      <c r="A36" s="366" t="s">
        <v>113</v>
      </c>
      <c r="B36" s="354" t="s">
        <v>120</v>
      </c>
      <c r="C36" s="439" t="s">
        <v>118</v>
      </c>
      <c r="D36" s="361" t="s">
        <v>118</v>
      </c>
      <c r="E36" s="439"/>
      <c r="F36" s="361"/>
      <c r="G36" s="439" t="s">
        <v>118</v>
      </c>
      <c r="H36" s="361"/>
      <c r="I36" s="439"/>
      <c r="J36" s="361" t="s">
        <v>118</v>
      </c>
      <c r="K36" s="439"/>
      <c r="L36" s="361"/>
      <c r="M36" s="439" t="s">
        <v>118</v>
      </c>
      <c r="N36" s="361"/>
      <c r="O36" s="439"/>
      <c r="P36" s="361" t="s">
        <v>118</v>
      </c>
      <c r="Q36" s="439" t="s">
        <v>118</v>
      </c>
      <c r="R36" s="358"/>
    </row>
    <row r="37" spans="1:18" x14ac:dyDescent="0.2">
      <c r="A37" s="366"/>
      <c r="B37" s="344"/>
      <c r="C37" s="350"/>
      <c r="D37" s="344"/>
      <c r="E37" s="350"/>
      <c r="F37" s="344"/>
      <c r="G37" s="350"/>
      <c r="H37" s="344"/>
      <c r="I37" s="350"/>
      <c r="J37" s="344"/>
      <c r="K37" s="350"/>
      <c r="L37" s="344"/>
      <c r="M37" s="350"/>
      <c r="N37" s="344"/>
      <c r="O37" s="350"/>
      <c r="P37" s="344"/>
      <c r="Q37" s="350"/>
      <c r="R37" s="344"/>
    </row>
    <row r="38" spans="1:18" x14ac:dyDescent="0.2">
      <c r="A38" s="366" t="s">
        <v>114</v>
      </c>
      <c r="B38" s="354" t="s">
        <v>62</v>
      </c>
      <c r="C38" s="439" t="s">
        <v>118</v>
      </c>
      <c r="D38" s="361">
        <v>17000</v>
      </c>
      <c r="E38" s="439" t="s">
        <v>118</v>
      </c>
      <c r="F38" s="361"/>
      <c r="G38" s="439"/>
      <c r="H38" s="361" t="s">
        <v>118</v>
      </c>
      <c r="I38" s="439"/>
      <c r="J38" s="361"/>
      <c r="K38" s="439"/>
      <c r="L38" s="361"/>
      <c r="M38" s="439"/>
      <c r="N38" s="361"/>
      <c r="O38" s="439"/>
      <c r="P38" s="361">
        <v>13100</v>
      </c>
      <c r="Q38" s="439" t="s">
        <v>118</v>
      </c>
      <c r="R38" s="358"/>
    </row>
    <row r="39" spans="1:18" x14ac:dyDescent="0.2">
      <c r="A39" s="366" t="s">
        <v>114</v>
      </c>
      <c r="B39" s="354" t="s">
        <v>50</v>
      </c>
      <c r="C39" s="439" t="s">
        <v>118</v>
      </c>
      <c r="D39" s="361">
        <v>18000</v>
      </c>
      <c r="E39" s="439" t="s">
        <v>118</v>
      </c>
      <c r="F39" s="361"/>
      <c r="G39" s="439"/>
      <c r="H39" s="361" t="s">
        <v>118</v>
      </c>
      <c r="I39" s="439"/>
      <c r="J39" s="361"/>
      <c r="K39" s="439"/>
      <c r="L39" s="361"/>
      <c r="M39" s="439"/>
      <c r="N39" s="361"/>
      <c r="O39" s="439"/>
      <c r="P39" s="361">
        <v>19500</v>
      </c>
      <c r="Q39" s="439" t="s">
        <v>118</v>
      </c>
      <c r="R39" s="358"/>
    </row>
    <row r="40" spans="1:18" x14ac:dyDescent="0.2">
      <c r="A40" s="366" t="s">
        <v>114</v>
      </c>
      <c r="B40" s="354" t="s">
        <v>110</v>
      </c>
      <c r="C40" s="348">
        <v>1</v>
      </c>
      <c r="D40" s="343">
        <v>3</v>
      </c>
      <c r="E40" s="348">
        <v>1</v>
      </c>
      <c r="F40" s="343">
        <v>0</v>
      </c>
      <c r="G40" s="348">
        <v>0</v>
      </c>
      <c r="H40" s="343">
        <v>1</v>
      </c>
      <c r="I40" s="348">
        <v>0</v>
      </c>
      <c r="J40" s="343">
        <v>0</v>
      </c>
      <c r="K40" s="348">
        <v>1</v>
      </c>
      <c r="L40" s="343">
        <v>0</v>
      </c>
      <c r="M40" s="348">
        <v>0</v>
      </c>
      <c r="N40" s="343">
        <v>0</v>
      </c>
      <c r="O40" s="348">
        <v>0</v>
      </c>
      <c r="P40" s="343">
        <v>5</v>
      </c>
      <c r="Q40" s="348">
        <v>1</v>
      </c>
      <c r="R40" s="357">
        <v>0</v>
      </c>
    </row>
    <row r="41" spans="1:18" x14ac:dyDescent="0.2">
      <c r="A41" s="366" t="s">
        <v>114</v>
      </c>
      <c r="B41" s="354" t="s">
        <v>119</v>
      </c>
      <c r="C41" s="439" t="s">
        <v>118</v>
      </c>
      <c r="D41" s="361" t="s">
        <v>118</v>
      </c>
      <c r="E41" s="439" t="s">
        <v>118</v>
      </c>
      <c r="F41" s="361"/>
      <c r="G41" s="439"/>
      <c r="H41" s="361" t="s">
        <v>118</v>
      </c>
      <c r="I41" s="439"/>
      <c r="J41" s="361"/>
      <c r="K41" s="439"/>
      <c r="L41" s="361"/>
      <c r="M41" s="439"/>
      <c r="N41" s="361"/>
      <c r="O41" s="439"/>
      <c r="P41" s="361" t="s">
        <v>118</v>
      </c>
      <c r="Q41" s="439" t="s">
        <v>118</v>
      </c>
      <c r="R41" s="358"/>
    </row>
    <row r="42" spans="1:18" x14ac:dyDescent="0.2">
      <c r="A42" s="366" t="s">
        <v>114</v>
      </c>
      <c r="B42" s="354" t="s">
        <v>120</v>
      </c>
      <c r="C42" s="439" t="s">
        <v>118</v>
      </c>
      <c r="D42" s="361" t="s">
        <v>118</v>
      </c>
      <c r="E42" s="439" t="s">
        <v>118</v>
      </c>
      <c r="F42" s="361"/>
      <c r="G42" s="439"/>
      <c r="H42" s="361" t="s">
        <v>118</v>
      </c>
      <c r="I42" s="439"/>
      <c r="J42" s="361"/>
      <c r="K42" s="439"/>
      <c r="L42" s="361"/>
      <c r="M42" s="439"/>
      <c r="N42" s="361"/>
      <c r="O42" s="439"/>
      <c r="P42" s="361" t="s">
        <v>118</v>
      </c>
      <c r="Q42" s="439" t="s">
        <v>118</v>
      </c>
      <c r="R42" s="358"/>
    </row>
    <row r="43" spans="1:18" x14ac:dyDescent="0.2">
      <c r="A43" s="366"/>
      <c r="B43" s="344"/>
      <c r="C43" s="350"/>
      <c r="D43" s="344"/>
      <c r="E43" s="350"/>
      <c r="F43" s="344"/>
      <c r="G43" s="350"/>
      <c r="H43" s="344"/>
      <c r="I43" s="350"/>
      <c r="J43" s="344"/>
      <c r="K43" s="350"/>
      <c r="L43" s="344"/>
      <c r="M43" s="350"/>
      <c r="N43" s="344"/>
      <c r="O43" s="350"/>
      <c r="P43" s="344"/>
      <c r="Q43" s="350"/>
      <c r="R43" s="344"/>
    </row>
    <row r="44" spans="1:18" x14ac:dyDescent="0.2">
      <c r="A44" s="366" t="s">
        <v>115</v>
      </c>
      <c r="B44" s="354" t="s">
        <v>62</v>
      </c>
      <c r="C44" s="439">
        <v>12000</v>
      </c>
      <c r="D44" s="361"/>
      <c r="E44" s="439"/>
      <c r="F44" s="361"/>
      <c r="G44" s="439" t="s">
        <v>118</v>
      </c>
      <c r="H44" s="361"/>
      <c r="I44" s="439"/>
      <c r="J44" s="361"/>
      <c r="K44" s="439"/>
      <c r="L44" s="361"/>
      <c r="M44" s="439"/>
      <c r="N44" s="361"/>
      <c r="O44" s="439" t="s">
        <v>118</v>
      </c>
      <c r="P44" s="361"/>
      <c r="Q44" s="439" t="s">
        <v>118</v>
      </c>
      <c r="R44" s="358"/>
    </row>
    <row r="45" spans="1:18" x14ac:dyDescent="0.2">
      <c r="A45" s="366" t="s">
        <v>115</v>
      </c>
      <c r="B45" s="354" t="s">
        <v>50</v>
      </c>
      <c r="C45" s="439">
        <v>9000</v>
      </c>
      <c r="D45" s="361"/>
      <c r="E45" s="439"/>
      <c r="F45" s="361"/>
      <c r="G45" s="439" t="s">
        <v>118</v>
      </c>
      <c r="H45" s="361"/>
      <c r="I45" s="439"/>
      <c r="J45" s="361"/>
      <c r="K45" s="439"/>
      <c r="L45" s="361"/>
      <c r="M45" s="439"/>
      <c r="N45" s="361"/>
      <c r="O45" s="439" t="s">
        <v>118</v>
      </c>
      <c r="P45" s="361"/>
      <c r="Q45" s="439" t="s">
        <v>118</v>
      </c>
      <c r="R45" s="358"/>
    </row>
    <row r="46" spans="1:18" x14ac:dyDescent="0.2">
      <c r="A46" s="366" t="s">
        <v>115</v>
      </c>
      <c r="B46" s="354" t="s">
        <v>110</v>
      </c>
      <c r="C46" s="348">
        <v>4</v>
      </c>
      <c r="D46" s="343">
        <v>0</v>
      </c>
      <c r="E46" s="348">
        <v>0</v>
      </c>
      <c r="F46" s="343">
        <v>0</v>
      </c>
      <c r="G46" s="348">
        <v>1</v>
      </c>
      <c r="H46" s="343">
        <v>0</v>
      </c>
      <c r="I46" s="348">
        <v>0</v>
      </c>
      <c r="J46" s="343">
        <v>0</v>
      </c>
      <c r="K46" s="348">
        <v>0</v>
      </c>
      <c r="L46" s="343">
        <v>0</v>
      </c>
      <c r="M46" s="348">
        <v>0</v>
      </c>
      <c r="N46" s="343">
        <v>0</v>
      </c>
      <c r="O46" s="348">
        <v>1</v>
      </c>
      <c r="P46" s="343">
        <v>0</v>
      </c>
      <c r="Q46" s="348">
        <v>1</v>
      </c>
      <c r="R46" s="357">
        <v>0</v>
      </c>
    </row>
    <row r="47" spans="1:18" x14ac:dyDescent="0.2">
      <c r="A47" s="366" t="s">
        <v>115</v>
      </c>
      <c r="B47" s="354" t="s">
        <v>119</v>
      </c>
      <c r="C47" s="439" t="s">
        <v>118</v>
      </c>
      <c r="D47" s="361"/>
      <c r="E47" s="439"/>
      <c r="F47" s="361"/>
      <c r="G47" s="439" t="s">
        <v>118</v>
      </c>
      <c r="H47" s="361"/>
      <c r="I47" s="439"/>
      <c r="J47" s="361"/>
      <c r="K47" s="439"/>
      <c r="L47" s="361"/>
      <c r="M47" s="439"/>
      <c r="N47" s="361"/>
      <c r="O47" s="439" t="s">
        <v>118</v>
      </c>
      <c r="P47" s="361"/>
      <c r="Q47" s="439" t="s">
        <v>118</v>
      </c>
      <c r="R47" s="358"/>
    </row>
    <row r="48" spans="1:18" x14ac:dyDescent="0.2">
      <c r="A48" s="366" t="s">
        <v>115</v>
      </c>
      <c r="B48" s="354" t="s">
        <v>120</v>
      </c>
      <c r="C48" s="439" t="s">
        <v>118</v>
      </c>
      <c r="D48" s="361"/>
      <c r="E48" s="439"/>
      <c r="F48" s="361"/>
      <c r="G48" s="439" t="s">
        <v>118</v>
      </c>
      <c r="H48" s="361"/>
      <c r="I48" s="439"/>
      <c r="J48" s="361"/>
      <c r="K48" s="439"/>
      <c r="L48" s="361"/>
      <c r="M48" s="439"/>
      <c r="N48" s="361"/>
      <c r="O48" s="439" t="s">
        <v>118</v>
      </c>
      <c r="P48" s="361"/>
      <c r="Q48" s="439" t="s">
        <v>118</v>
      </c>
      <c r="R48" s="358"/>
    </row>
    <row r="49" spans="1:18" x14ac:dyDescent="0.2">
      <c r="A49" s="366"/>
      <c r="B49" s="344"/>
      <c r="C49" s="350"/>
      <c r="D49" s="344"/>
      <c r="E49" s="350"/>
      <c r="F49" s="344"/>
      <c r="G49" s="350"/>
      <c r="H49" s="344"/>
      <c r="I49" s="350"/>
      <c r="J49" s="344"/>
      <c r="K49" s="350"/>
      <c r="L49" s="344"/>
      <c r="M49" s="350"/>
      <c r="N49" s="344"/>
      <c r="O49" s="350"/>
      <c r="P49" s="344"/>
      <c r="Q49" s="350"/>
      <c r="R49" s="344"/>
    </row>
    <row r="50" spans="1:18" x14ac:dyDescent="0.2">
      <c r="A50" s="366" t="s">
        <v>116</v>
      </c>
      <c r="B50" s="354" t="s">
        <v>62</v>
      </c>
      <c r="C50" s="439">
        <v>0</v>
      </c>
      <c r="D50" s="361"/>
      <c r="E50" s="439"/>
      <c r="F50" s="361"/>
      <c r="G50" s="439" t="s">
        <v>118</v>
      </c>
      <c r="H50" s="361"/>
      <c r="I50" s="439"/>
      <c r="J50" s="361"/>
      <c r="K50" s="439"/>
      <c r="L50" s="361"/>
      <c r="M50" s="439"/>
      <c r="N50" s="361"/>
      <c r="O50" s="439"/>
      <c r="P50" s="361"/>
      <c r="Q50" s="439">
        <v>14352</v>
      </c>
      <c r="R50" s="358"/>
    </row>
    <row r="51" spans="1:18" x14ac:dyDescent="0.2">
      <c r="A51" s="366" t="s">
        <v>116</v>
      </c>
      <c r="B51" s="354" t="s">
        <v>50</v>
      </c>
      <c r="C51" s="439">
        <v>0</v>
      </c>
      <c r="D51" s="361"/>
      <c r="E51" s="439"/>
      <c r="F51" s="361"/>
      <c r="G51" s="439" t="s">
        <v>118</v>
      </c>
      <c r="H51" s="361"/>
      <c r="I51" s="439"/>
      <c r="J51" s="361"/>
      <c r="K51" s="439"/>
      <c r="L51" s="361"/>
      <c r="M51" s="439"/>
      <c r="N51" s="361"/>
      <c r="O51" s="439"/>
      <c r="P51" s="361"/>
      <c r="Q51" s="439" t="s">
        <v>118</v>
      </c>
      <c r="R51" s="358"/>
    </row>
    <row r="52" spans="1:18" x14ac:dyDescent="0.2">
      <c r="A52" s="366" t="s">
        <v>116</v>
      </c>
      <c r="B52" s="354" t="s">
        <v>110</v>
      </c>
      <c r="C52" s="348">
        <v>2</v>
      </c>
      <c r="D52" s="343">
        <v>0</v>
      </c>
      <c r="E52" s="348">
        <v>0</v>
      </c>
      <c r="F52" s="343">
        <v>0</v>
      </c>
      <c r="G52" s="348">
        <v>1</v>
      </c>
      <c r="H52" s="343">
        <v>0</v>
      </c>
      <c r="I52" s="348">
        <v>0</v>
      </c>
      <c r="J52" s="343">
        <v>0</v>
      </c>
      <c r="K52" s="348">
        <v>0</v>
      </c>
      <c r="L52" s="343">
        <v>0</v>
      </c>
      <c r="M52" s="348">
        <v>0</v>
      </c>
      <c r="N52" s="343">
        <v>0</v>
      </c>
      <c r="O52" s="348">
        <v>0</v>
      </c>
      <c r="P52" s="343">
        <v>0</v>
      </c>
      <c r="Q52" s="348">
        <v>2</v>
      </c>
      <c r="R52" s="357">
        <v>0</v>
      </c>
    </row>
    <row r="53" spans="1:18" x14ac:dyDescent="0.2">
      <c r="A53" s="366" t="s">
        <v>116</v>
      </c>
      <c r="B53" s="354" t="s">
        <v>119</v>
      </c>
      <c r="C53" s="439">
        <v>0</v>
      </c>
      <c r="D53" s="361"/>
      <c r="E53" s="439"/>
      <c r="F53" s="361"/>
      <c r="G53" s="439" t="s">
        <v>118</v>
      </c>
      <c r="H53" s="361"/>
      <c r="I53" s="439"/>
      <c r="J53" s="361"/>
      <c r="K53" s="439"/>
      <c r="L53" s="361"/>
      <c r="M53" s="439"/>
      <c r="N53" s="361"/>
      <c r="O53" s="439"/>
      <c r="P53" s="361"/>
      <c r="Q53" s="439" t="s">
        <v>118</v>
      </c>
      <c r="R53" s="358"/>
    </row>
    <row r="54" spans="1:18" x14ac:dyDescent="0.2">
      <c r="A54" s="351" t="s">
        <v>116</v>
      </c>
      <c r="B54" s="355" t="s">
        <v>120</v>
      </c>
      <c r="C54" s="441">
        <v>0</v>
      </c>
      <c r="D54" s="363"/>
      <c r="E54" s="441"/>
      <c r="F54" s="363"/>
      <c r="G54" s="441" t="s">
        <v>118</v>
      </c>
      <c r="H54" s="363"/>
      <c r="I54" s="441"/>
      <c r="J54" s="363"/>
      <c r="K54" s="441"/>
      <c r="L54" s="363"/>
      <c r="M54" s="441"/>
      <c r="N54" s="363"/>
      <c r="O54" s="441"/>
      <c r="P54" s="363"/>
      <c r="Q54" s="441" t="s">
        <v>118</v>
      </c>
      <c r="R54" s="360"/>
    </row>
    <row r="55" spans="1:18" s="216" customFormat="1" x14ac:dyDescent="0.2">
      <c r="A55" s="340"/>
      <c r="B55" s="340"/>
      <c r="C55" s="368" t="s">
        <v>121</v>
      </c>
      <c r="D55" s="442"/>
      <c r="E55" s="442"/>
      <c r="F55" s="442"/>
      <c r="G55" s="442"/>
      <c r="H55" s="442"/>
      <c r="I55" s="442"/>
      <c r="J55" s="442"/>
      <c r="K55" s="442"/>
      <c r="L55" s="442"/>
      <c r="M55" s="442"/>
      <c r="N55" s="442"/>
      <c r="O55" s="442"/>
      <c r="P55" s="442"/>
      <c r="Q55" s="442"/>
      <c r="R55" s="442"/>
    </row>
    <row r="56" spans="1:18" s="216" customFormat="1" x14ac:dyDescent="0.2">
      <c r="A56" s="452"/>
      <c r="B56" s="452"/>
      <c r="C56" s="368"/>
      <c r="D56" s="442"/>
      <c r="E56" s="442"/>
      <c r="F56" s="442"/>
      <c r="G56" s="442"/>
      <c r="H56" s="442"/>
      <c r="I56" s="442"/>
      <c r="J56" s="442"/>
      <c r="K56" s="442"/>
      <c r="L56" s="442"/>
      <c r="M56" s="442"/>
      <c r="N56" s="442"/>
      <c r="O56" s="442"/>
      <c r="P56" s="442"/>
      <c r="Q56" s="442"/>
      <c r="R56" s="442"/>
    </row>
    <row r="57" spans="1:18" s="213" customFormat="1" x14ac:dyDescent="0.2">
      <c r="A57" s="340" t="s">
        <v>182</v>
      </c>
      <c r="B57" s="340"/>
      <c r="C57" s="442"/>
      <c r="D57" s="442"/>
      <c r="E57" s="442"/>
      <c r="F57" s="442"/>
      <c r="G57" s="442"/>
      <c r="H57" s="442"/>
      <c r="I57" s="442"/>
      <c r="J57" s="442"/>
      <c r="K57" s="442"/>
      <c r="L57" s="442"/>
      <c r="M57" s="442"/>
      <c r="N57" s="442"/>
      <c r="O57" s="442"/>
      <c r="P57" s="442"/>
      <c r="Q57" s="442"/>
      <c r="R57" s="442"/>
    </row>
    <row r="58" spans="1:18" ht="39" thickBot="1" x14ac:dyDescent="0.25">
      <c r="A58" s="207" t="s">
        <v>158</v>
      </c>
      <c r="B58" s="436" t="s">
        <v>109</v>
      </c>
      <c r="C58" s="438" t="s">
        <v>29</v>
      </c>
      <c r="D58" s="437" t="s">
        <v>30</v>
      </c>
      <c r="E58" s="438" t="s">
        <v>31</v>
      </c>
      <c r="F58" s="437" t="s">
        <v>32</v>
      </c>
      <c r="G58" s="438" t="s">
        <v>33</v>
      </c>
      <c r="H58" s="437" t="s">
        <v>34</v>
      </c>
      <c r="I58" s="438" t="s">
        <v>35</v>
      </c>
      <c r="J58" s="437" t="s">
        <v>36</v>
      </c>
      <c r="K58" s="438" t="s">
        <v>37</v>
      </c>
      <c r="L58" s="437" t="s">
        <v>38</v>
      </c>
      <c r="M58" s="438" t="s">
        <v>39</v>
      </c>
      <c r="N58" s="437" t="s">
        <v>40</v>
      </c>
      <c r="O58" s="438" t="s">
        <v>41</v>
      </c>
      <c r="P58" s="437" t="s">
        <v>42</v>
      </c>
      <c r="Q58" s="438" t="s">
        <v>43</v>
      </c>
      <c r="R58" s="437" t="s">
        <v>44</v>
      </c>
    </row>
    <row r="59" spans="1:18" ht="13.5" thickTop="1" x14ac:dyDescent="0.2">
      <c r="A59" s="366" t="s">
        <v>161</v>
      </c>
      <c r="B59" s="354" t="s">
        <v>62</v>
      </c>
      <c r="C59" s="439" t="s">
        <v>118</v>
      </c>
      <c r="D59" s="361">
        <v>15017.727272727272</v>
      </c>
      <c r="E59" s="439" t="s">
        <v>118</v>
      </c>
      <c r="F59" s="361"/>
      <c r="G59" s="439">
        <v>12351.194</v>
      </c>
      <c r="H59" s="361" t="s">
        <v>118</v>
      </c>
      <c r="I59" s="439" t="s">
        <v>118</v>
      </c>
      <c r="J59" s="361">
        <v>14500</v>
      </c>
      <c r="K59" s="439" t="s">
        <v>118</v>
      </c>
      <c r="L59" s="361"/>
      <c r="M59" s="439" t="s">
        <v>118</v>
      </c>
      <c r="N59" s="361"/>
      <c r="O59" s="439" t="s">
        <v>118</v>
      </c>
      <c r="P59" s="361">
        <v>14233.333333333334</v>
      </c>
      <c r="Q59" s="439">
        <v>9583.625</v>
      </c>
      <c r="R59" s="358"/>
    </row>
    <row r="60" spans="1:18" x14ac:dyDescent="0.2">
      <c r="A60" s="366" t="s">
        <v>161</v>
      </c>
      <c r="B60" s="354" t="s">
        <v>50</v>
      </c>
      <c r="C60" s="439" t="s">
        <v>118</v>
      </c>
      <c r="D60" s="361">
        <v>15000</v>
      </c>
      <c r="E60" s="439" t="s">
        <v>118</v>
      </c>
      <c r="F60" s="361"/>
      <c r="G60" s="439">
        <v>12000</v>
      </c>
      <c r="H60" s="361" t="s">
        <v>118</v>
      </c>
      <c r="I60" s="439" t="s">
        <v>118</v>
      </c>
      <c r="J60" s="361" t="s">
        <v>118</v>
      </c>
      <c r="K60" s="439" t="s">
        <v>118</v>
      </c>
      <c r="L60" s="361"/>
      <c r="M60" s="439" t="s">
        <v>118</v>
      </c>
      <c r="N60" s="361"/>
      <c r="O60" s="439" t="s">
        <v>118</v>
      </c>
      <c r="P60" s="361">
        <v>15000</v>
      </c>
      <c r="Q60" s="439">
        <v>7000</v>
      </c>
      <c r="R60" s="358"/>
    </row>
    <row r="61" spans="1:18" x14ac:dyDescent="0.2">
      <c r="A61" s="366" t="s">
        <v>161</v>
      </c>
      <c r="B61" s="354" t="s">
        <v>110</v>
      </c>
      <c r="C61" s="348">
        <v>15</v>
      </c>
      <c r="D61" s="343">
        <v>11</v>
      </c>
      <c r="E61" s="348">
        <v>3</v>
      </c>
      <c r="F61" s="343">
        <v>0</v>
      </c>
      <c r="G61" s="348">
        <v>5</v>
      </c>
      <c r="H61" s="343">
        <v>1</v>
      </c>
      <c r="I61" s="348">
        <v>1</v>
      </c>
      <c r="J61" s="343">
        <v>2</v>
      </c>
      <c r="K61" s="348">
        <v>1</v>
      </c>
      <c r="L61" s="343">
        <v>0</v>
      </c>
      <c r="M61" s="348">
        <v>1</v>
      </c>
      <c r="N61" s="343">
        <v>0</v>
      </c>
      <c r="O61" s="348">
        <v>1</v>
      </c>
      <c r="P61" s="343">
        <v>15</v>
      </c>
      <c r="Q61" s="348">
        <v>8</v>
      </c>
      <c r="R61" s="357">
        <v>0</v>
      </c>
    </row>
    <row r="62" spans="1:18" x14ac:dyDescent="0.2">
      <c r="A62" s="366" t="s">
        <v>161</v>
      </c>
      <c r="B62" s="354" t="s">
        <v>119</v>
      </c>
      <c r="C62" s="439" t="s">
        <v>118</v>
      </c>
      <c r="D62" s="361">
        <v>10060</v>
      </c>
      <c r="E62" s="439" t="s">
        <v>118</v>
      </c>
      <c r="F62" s="361"/>
      <c r="G62" s="439" t="s">
        <v>118</v>
      </c>
      <c r="H62" s="361" t="s">
        <v>118</v>
      </c>
      <c r="I62" s="439" t="s">
        <v>118</v>
      </c>
      <c r="J62" s="361" t="s">
        <v>118</v>
      </c>
      <c r="K62" s="439" t="s">
        <v>118</v>
      </c>
      <c r="L62" s="361"/>
      <c r="M62" s="439" t="s">
        <v>118</v>
      </c>
      <c r="N62" s="361"/>
      <c r="O62" s="439" t="s">
        <v>118</v>
      </c>
      <c r="P62" s="361">
        <v>10000</v>
      </c>
      <c r="Q62" s="439">
        <v>3899.75</v>
      </c>
      <c r="R62" s="358"/>
    </row>
    <row r="63" spans="1:18" x14ac:dyDescent="0.2">
      <c r="A63" s="366" t="s">
        <v>161</v>
      </c>
      <c r="B63" s="354" t="s">
        <v>120</v>
      </c>
      <c r="C63" s="439" t="s">
        <v>118</v>
      </c>
      <c r="D63" s="361">
        <v>18000</v>
      </c>
      <c r="E63" s="439" t="s">
        <v>118</v>
      </c>
      <c r="F63" s="361"/>
      <c r="G63" s="439" t="s">
        <v>118</v>
      </c>
      <c r="H63" s="361" t="s">
        <v>118</v>
      </c>
      <c r="I63" s="439" t="s">
        <v>118</v>
      </c>
      <c r="J63" s="361" t="s">
        <v>118</v>
      </c>
      <c r="K63" s="439" t="s">
        <v>118</v>
      </c>
      <c r="L63" s="361"/>
      <c r="M63" s="439" t="s">
        <v>118</v>
      </c>
      <c r="N63" s="361"/>
      <c r="O63" s="439" t="s">
        <v>118</v>
      </c>
      <c r="P63" s="361">
        <v>19750</v>
      </c>
      <c r="Q63" s="439">
        <v>13500</v>
      </c>
      <c r="R63" s="358"/>
    </row>
    <row r="64" spans="1:18" x14ac:dyDescent="0.2">
      <c r="A64" s="366"/>
      <c r="B64" s="344"/>
      <c r="C64" s="350"/>
      <c r="D64" s="344"/>
      <c r="E64" s="350"/>
      <c r="F64" s="344"/>
      <c r="G64" s="350"/>
      <c r="H64" s="344"/>
      <c r="I64" s="350"/>
      <c r="J64" s="344"/>
      <c r="K64" s="350"/>
      <c r="L64" s="344"/>
      <c r="M64" s="350"/>
      <c r="N64" s="344"/>
      <c r="O64" s="350"/>
      <c r="P64" s="344"/>
      <c r="Q64" s="350"/>
      <c r="R64" s="344"/>
    </row>
    <row r="65" spans="1:18" x14ac:dyDescent="0.2">
      <c r="A65" s="366" t="s">
        <v>160</v>
      </c>
      <c r="B65" s="354" t="s">
        <v>62</v>
      </c>
      <c r="C65" s="439">
        <v>13000</v>
      </c>
      <c r="D65" s="361">
        <v>15945.9375</v>
      </c>
      <c r="E65" s="439" t="s">
        <v>118</v>
      </c>
      <c r="F65" s="361" t="s">
        <v>118</v>
      </c>
      <c r="G65" s="439">
        <v>13130.997272727273</v>
      </c>
      <c r="H65" s="361" t="s">
        <v>118</v>
      </c>
      <c r="I65" s="439" t="s">
        <v>118</v>
      </c>
      <c r="J65" s="361">
        <v>11666.666666666666</v>
      </c>
      <c r="K65" s="439" t="s">
        <v>118</v>
      </c>
      <c r="L65" s="361">
        <v>16666.666666666668</v>
      </c>
      <c r="M65" s="439">
        <v>15000</v>
      </c>
      <c r="N65" s="361"/>
      <c r="O65" s="439" t="s">
        <v>118</v>
      </c>
      <c r="P65" s="361">
        <v>13735.294117647059</v>
      </c>
      <c r="Q65" s="439">
        <v>9074.3333333333339</v>
      </c>
      <c r="R65" s="358"/>
    </row>
    <row r="66" spans="1:18" x14ac:dyDescent="0.2">
      <c r="A66" s="366" t="s">
        <v>160</v>
      </c>
      <c r="B66" s="354" t="s">
        <v>50</v>
      </c>
      <c r="C66" s="439">
        <v>0</v>
      </c>
      <c r="D66" s="361">
        <v>15000</v>
      </c>
      <c r="E66" s="439" t="s">
        <v>118</v>
      </c>
      <c r="F66" s="361" t="s">
        <v>118</v>
      </c>
      <c r="G66" s="439">
        <v>12000</v>
      </c>
      <c r="H66" s="361" t="s">
        <v>118</v>
      </c>
      <c r="I66" s="439" t="s">
        <v>118</v>
      </c>
      <c r="J66" s="361">
        <v>9000</v>
      </c>
      <c r="K66" s="439" t="s">
        <v>118</v>
      </c>
      <c r="L66" s="361">
        <v>16000</v>
      </c>
      <c r="M66" s="439" t="s">
        <v>118</v>
      </c>
      <c r="N66" s="361"/>
      <c r="O66" s="439" t="s">
        <v>118</v>
      </c>
      <c r="P66" s="361">
        <v>15000</v>
      </c>
      <c r="Q66" s="439">
        <v>5000</v>
      </c>
      <c r="R66" s="358"/>
    </row>
    <row r="67" spans="1:18" x14ac:dyDescent="0.2">
      <c r="A67" s="366" t="s">
        <v>160</v>
      </c>
      <c r="B67" s="354" t="s">
        <v>110</v>
      </c>
      <c r="C67" s="348">
        <v>19</v>
      </c>
      <c r="D67" s="343">
        <v>16</v>
      </c>
      <c r="E67" s="348">
        <v>3</v>
      </c>
      <c r="F67" s="343">
        <v>1</v>
      </c>
      <c r="G67" s="348">
        <v>11</v>
      </c>
      <c r="H67" s="343">
        <v>1</v>
      </c>
      <c r="I67" s="348">
        <v>1</v>
      </c>
      <c r="J67" s="343">
        <v>3</v>
      </c>
      <c r="K67" s="348">
        <v>1</v>
      </c>
      <c r="L67" s="343">
        <v>3</v>
      </c>
      <c r="M67" s="348">
        <v>2</v>
      </c>
      <c r="N67" s="343">
        <v>0</v>
      </c>
      <c r="O67" s="348">
        <v>1</v>
      </c>
      <c r="P67" s="343">
        <v>17</v>
      </c>
      <c r="Q67" s="348">
        <v>9</v>
      </c>
      <c r="R67" s="357">
        <v>0</v>
      </c>
    </row>
    <row r="68" spans="1:18" x14ac:dyDescent="0.2">
      <c r="A68" s="366" t="s">
        <v>160</v>
      </c>
      <c r="B68" s="354" t="s">
        <v>119</v>
      </c>
      <c r="C68" s="439">
        <v>0</v>
      </c>
      <c r="D68" s="361">
        <v>10000</v>
      </c>
      <c r="E68" s="439" t="s">
        <v>118</v>
      </c>
      <c r="F68" s="361" t="s">
        <v>118</v>
      </c>
      <c r="G68" s="439">
        <v>11842.5</v>
      </c>
      <c r="H68" s="361" t="s">
        <v>118</v>
      </c>
      <c r="I68" s="439" t="s">
        <v>118</v>
      </c>
      <c r="J68" s="361" t="s">
        <v>118</v>
      </c>
      <c r="K68" s="439" t="s">
        <v>118</v>
      </c>
      <c r="L68" s="361" t="s">
        <v>118</v>
      </c>
      <c r="M68" s="439" t="s">
        <v>118</v>
      </c>
      <c r="N68" s="361"/>
      <c r="O68" s="439" t="s">
        <v>118</v>
      </c>
      <c r="P68" s="361">
        <v>10000</v>
      </c>
      <c r="Q68" s="439">
        <v>3965</v>
      </c>
      <c r="R68" s="358"/>
    </row>
    <row r="69" spans="1:18" x14ac:dyDescent="0.2">
      <c r="A69" s="351" t="s">
        <v>160</v>
      </c>
      <c r="B69" s="355" t="s">
        <v>120</v>
      </c>
      <c r="C69" s="441">
        <v>22500</v>
      </c>
      <c r="D69" s="363">
        <v>19750</v>
      </c>
      <c r="E69" s="441" t="s">
        <v>118</v>
      </c>
      <c r="F69" s="363" t="s">
        <v>118</v>
      </c>
      <c r="G69" s="441">
        <v>16500</v>
      </c>
      <c r="H69" s="363" t="s">
        <v>118</v>
      </c>
      <c r="I69" s="441" t="s">
        <v>118</v>
      </c>
      <c r="J69" s="363" t="s">
        <v>118</v>
      </c>
      <c r="K69" s="441" t="s">
        <v>118</v>
      </c>
      <c r="L69" s="363" t="s">
        <v>118</v>
      </c>
      <c r="M69" s="441" t="s">
        <v>118</v>
      </c>
      <c r="N69" s="363"/>
      <c r="O69" s="441" t="s">
        <v>118</v>
      </c>
      <c r="P69" s="363">
        <v>19500</v>
      </c>
      <c r="Q69" s="441">
        <v>13000</v>
      </c>
      <c r="R69" s="360"/>
    </row>
    <row r="70" spans="1:18" x14ac:dyDescent="0.2">
      <c r="C70" s="368" t="s">
        <v>121</v>
      </c>
    </row>
  </sheetData>
  <mergeCells count="2">
    <mergeCell ref="C3:R3"/>
    <mergeCell ref="C24:R24"/>
  </mergeCells>
  <hyperlinks>
    <hyperlink ref="A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workbookViewId="0"/>
  </sheetViews>
  <sheetFormatPr defaultRowHeight="12.75" x14ac:dyDescent="0.2"/>
  <cols>
    <col min="1" max="1" width="13.7109375" customWidth="1"/>
    <col min="2" max="2" width="18.7109375" customWidth="1"/>
    <col min="3" max="3" width="9.5703125" customWidth="1"/>
    <col min="4" max="4" width="12.7109375" customWidth="1"/>
    <col min="5" max="5" width="7.7109375" customWidth="1"/>
    <col min="6" max="6" width="10.7109375" customWidth="1"/>
    <col min="7" max="7" width="14.7109375" customWidth="1"/>
    <col min="8" max="8" width="14.42578125" customWidth="1"/>
    <col min="11" max="11" width="11.140625" customWidth="1"/>
    <col min="12" max="12" width="14.140625" customWidth="1"/>
    <col min="13" max="13" width="12.28515625" customWidth="1"/>
    <col min="14" max="14" width="17.42578125" customWidth="1"/>
    <col min="16" max="16" width="10.85546875" customWidth="1"/>
    <col min="17" max="17" width="13.28515625" customWidth="1"/>
    <col min="18" max="18" width="13" customWidth="1"/>
  </cols>
  <sheetData>
    <row r="1" spans="1:18" s="213" customFormat="1" x14ac:dyDescent="0.2">
      <c r="A1" s="367" t="s">
        <v>162</v>
      </c>
    </row>
    <row r="2" spans="1:18" s="213" customFormat="1" x14ac:dyDescent="0.2">
      <c r="A2" s="676"/>
    </row>
    <row r="3" spans="1:18" s="220" customFormat="1" ht="30" customHeight="1" x14ac:dyDescent="0.35">
      <c r="A3" s="973" t="s">
        <v>130</v>
      </c>
      <c r="B3" s="365"/>
      <c r="C3" s="1142" t="s">
        <v>127</v>
      </c>
      <c r="D3" s="1059"/>
      <c r="E3" s="1059"/>
      <c r="F3" s="1059"/>
      <c r="G3" s="1059"/>
      <c r="H3" s="1059"/>
      <c r="I3" s="1059"/>
      <c r="J3" s="1059"/>
      <c r="K3" s="1059"/>
      <c r="L3" s="1059"/>
      <c r="M3" s="1059"/>
      <c r="N3" s="1059"/>
      <c r="O3" s="1059"/>
      <c r="P3" s="1059"/>
      <c r="Q3" s="1059"/>
      <c r="R3" s="1060"/>
    </row>
    <row r="4" spans="1:18" s="121" customFormat="1" ht="39" thickBot="1" x14ac:dyDescent="0.25">
      <c r="A4" s="207" t="s">
        <v>158</v>
      </c>
      <c r="B4" s="435" t="s">
        <v>109</v>
      </c>
      <c r="C4" s="438" t="s">
        <v>29</v>
      </c>
      <c r="D4" s="437" t="s">
        <v>30</v>
      </c>
      <c r="E4" s="438" t="s">
        <v>31</v>
      </c>
      <c r="F4" s="437" t="s">
        <v>32</v>
      </c>
      <c r="G4" s="438" t="s">
        <v>33</v>
      </c>
      <c r="H4" s="437" t="s">
        <v>34</v>
      </c>
      <c r="I4" s="438" t="s">
        <v>35</v>
      </c>
      <c r="J4" s="437" t="s">
        <v>36</v>
      </c>
      <c r="K4" s="438" t="s">
        <v>37</v>
      </c>
      <c r="L4" s="437" t="s">
        <v>38</v>
      </c>
      <c r="M4" s="438" t="s">
        <v>39</v>
      </c>
      <c r="N4" s="437" t="s">
        <v>40</v>
      </c>
      <c r="O4" s="438" t="s">
        <v>41</v>
      </c>
      <c r="P4" s="437" t="s">
        <v>42</v>
      </c>
      <c r="Q4" s="438" t="s">
        <v>43</v>
      </c>
      <c r="R4" s="437" t="s">
        <v>44</v>
      </c>
    </row>
    <row r="5" spans="1:18" ht="13.5" thickTop="1" x14ac:dyDescent="0.2">
      <c r="A5" s="455" t="s">
        <v>117</v>
      </c>
      <c r="B5" s="456" t="s">
        <v>62</v>
      </c>
      <c r="C5" s="445">
        <v>0</v>
      </c>
      <c r="D5" s="466">
        <v>0</v>
      </c>
      <c r="E5" s="445">
        <v>0</v>
      </c>
      <c r="F5" s="466">
        <v>666.66666666666663</v>
      </c>
      <c r="G5" s="445">
        <v>0</v>
      </c>
      <c r="H5" s="466">
        <v>0</v>
      </c>
      <c r="I5" s="445">
        <v>0</v>
      </c>
      <c r="J5" s="466">
        <v>0</v>
      </c>
      <c r="K5" s="445">
        <v>0</v>
      </c>
      <c r="L5" s="466">
        <v>0</v>
      </c>
      <c r="M5" s="445">
        <v>0</v>
      </c>
      <c r="N5" s="466">
        <v>0</v>
      </c>
      <c r="O5" s="445">
        <v>0</v>
      </c>
      <c r="P5" s="466">
        <v>100</v>
      </c>
      <c r="Q5" s="445">
        <v>0</v>
      </c>
      <c r="R5" s="336">
        <v>0</v>
      </c>
    </row>
    <row r="6" spans="1:18" x14ac:dyDescent="0.2">
      <c r="A6" s="468" t="s">
        <v>117</v>
      </c>
      <c r="B6" s="457" t="s">
        <v>50</v>
      </c>
      <c r="C6" s="439">
        <v>0</v>
      </c>
      <c r="D6" s="465">
        <v>0</v>
      </c>
      <c r="E6" s="439">
        <v>0</v>
      </c>
      <c r="F6" s="465">
        <v>0</v>
      </c>
      <c r="G6" s="439">
        <v>0</v>
      </c>
      <c r="H6" s="465">
        <v>0</v>
      </c>
      <c r="I6" s="439">
        <v>0</v>
      </c>
      <c r="J6" s="465">
        <v>0</v>
      </c>
      <c r="K6" s="439">
        <v>0</v>
      </c>
      <c r="L6" s="465">
        <v>0</v>
      </c>
      <c r="M6" s="439">
        <v>0</v>
      </c>
      <c r="N6" s="465">
        <v>0</v>
      </c>
      <c r="O6" s="439">
        <v>0</v>
      </c>
      <c r="P6" s="465">
        <v>0</v>
      </c>
      <c r="Q6" s="439">
        <v>0</v>
      </c>
      <c r="R6" s="462">
        <v>0</v>
      </c>
    </row>
    <row r="7" spans="1:18" x14ac:dyDescent="0.2">
      <c r="A7" s="468" t="s">
        <v>117</v>
      </c>
      <c r="B7" s="457" t="s">
        <v>110</v>
      </c>
      <c r="C7" s="454">
        <v>2</v>
      </c>
      <c r="D7" s="453">
        <v>2</v>
      </c>
      <c r="E7" s="454">
        <v>2</v>
      </c>
      <c r="F7" s="453">
        <v>3</v>
      </c>
      <c r="G7" s="454">
        <v>2</v>
      </c>
      <c r="H7" s="453">
        <v>2</v>
      </c>
      <c r="I7" s="454">
        <v>2</v>
      </c>
      <c r="J7" s="453">
        <v>2</v>
      </c>
      <c r="K7" s="454">
        <v>2</v>
      </c>
      <c r="L7" s="453">
        <v>2</v>
      </c>
      <c r="M7" s="454">
        <v>2</v>
      </c>
      <c r="N7" s="453">
        <v>2</v>
      </c>
      <c r="O7" s="454">
        <v>2</v>
      </c>
      <c r="P7" s="453">
        <v>3</v>
      </c>
      <c r="Q7" s="454">
        <v>2</v>
      </c>
      <c r="R7" s="460">
        <v>2</v>
      </c>
    </row>
    <row r="8" spans="1:18" x14ac:dyDescent="0.2">
      <c r="A8" s="468" t="s">
        <v>117</v>
      </c>
      <c r="B8" s="457" t="s">
        <v>119</v>
      </c>
      <c r="C8" s="439">
        <v>0</v>
      </c>
      <c r="D8" s="465">
        <v>0</v>
      </c>
      <c r="E8" s="439">
        <v>0</v>
      </c>
      <c r="F8" s="465" t="s">
        <v>118</v>
      </c>
      <c r="G8" s="439">
        <v>0</v>
      </c>
      <c r="H8" s="465">
        <v>0</v>
      </c>
      <c r="I8" s="439">
        <v>0</v>
      </c>
      <c r="J8" s="465">
        <v>0</v>
      </c>
      <c r="K8" s="439">
        <v>0</v>
      </c>
      <c r="L8" s="465">
        <v>0</v>
      </c>
      <c r="M8" s="439">
        <v>0</v>
      </c>
      <c r="N8" s="465">
        <v>0</v>
      </c>
      <c r="O8" s="439">
        <v>0</v>
      </c>
      <c r="P8" s="465" t="s">
        <v>118</v>
      </c>
      <c r="Q8" s="439">
        <v>0</v>
      </c>
      <c r="R8" s="462">
        <v>0</v>
      </c>
    </row>
    <row r="9" spans="1:18" x14ac:dyDescent="0.2">
      <c r="A9" s="468" t="s">
        <v>117</v>
      </c>
      <c r="B9" s="457" t="s">
        <v>120</v>
      </c>
      <c r="C9" s="439">
        <v>0</v>
      </c>
      <c r="D9" s="465">
        <v>0</v>
      </c>
      <c r="E9" s="439">
        <v>0</v>
      </c>
      <c r="F9" s="465" t="s">
        <v>118</v>
      </c>
      <c r="G9" s="439">
        <v>0</v>
      </c>
      <c r="H9" s="465">
        <v>0</v>
      </c>
      <c r="I9" s="439">
        <v>0</v>
      </c>
      <c r="J9" s="465">
        <v>0</v>
      </c>
      <c r="K9" s="439">
        <v>0</v>
      </c>
      <c r="L9" s="465">
        <v>0</v>
      </c>
      <c r="M9" s="439">
        <v>0</v>
      </c>
      <c r="N9" s="465">
        <v>0</v>
      </c>
      <c r="O9" s="439">
        <v>0</v>
      </c>
      <c r="P9" s="465" t="s">
        <v>118</v>
      </c>
      <c r="Q9" s="439">
        <v>0</v>
      </c>
      <c r="R9" s="462">
        <v>0</v>
      </c>
    </row>
    <row r="10" spans="1:18" s="213" customFormat="1" x14ac:dyDescent="0.2">
      <c r="A10" s="468"/>
      <c r="B10" s="457"/>
      <c r="C10" s="439"/>
      <c r="D10" s="465"/>
      <c r="E10" s="439"/>
      <c r="F10" s="465"/>
      <c r="G10" s="439"/>
      <c r="H10" s="465"/>
      <c r="I10" s="439"/>
      <c r="J10" s="465"/>
      <c r="K10" s="439"/>
      <c r="L10" s="465"/>
      <c r="M10" s="439"/>
      <c r="N10" s="465"/>
      <c r="O10" s="439"/>
      <c r="P10" s="465"/>
      <c r="Q10" s="439"/>
      <c r="R10" s="462"/>
    </row>
    <row r="11" spans="1:18" x14ac:dyDescent="0.2">
      <c r="A11" s="468" t="s">
        <v>111</v>
      </c>
      <c r="B11" s="457" t="s">
        <v>62</v>
      </c>
      <c r="C11" s="439" t="s">
        <v>118</v>
      </c>
      <c r="D11" s="465">
        <v>782.5</v>
      </c>
      <c r="E11" s="439"/>
      <c r="F11" s="465"/>
      <c r="G11" s="439" t="s">
        <v>118</v>
      </c>
      <c r="H11" s="465"/>
      <c r="I11" s="439" t="s">
        <v>118</v>
      </c>
      <c r="J11" s="465"/>
      <c r="K11" s="439"/>
      <c r="L11" s="465"/>
      <c r="M11" s="439"/>
      <c r="N11" s="465"/>
      <c r="O11" s="439"/>
      <c r="P11" s="465"/>
      <c r="Q11" s="439" t="s">
        <v>118</v>
      </c>
      <c r="R11" s="462"/>
    </row>
    <row r="12" spans="1:18" x14ac:dyDescent="0.2">
      <c r="A12" s="468" t="s">
        <v>111</v>
      </c>
      <c r="B12" s="457" t="s">
        <v>50</v>
      </c>
      <c r="C12" s="439" t="s">
        <v>118</v>
      </c>
      <c r="D12" s="465">
        <v>782.5</v>
      </c>
      <c r="E12" s="439"/>
      <c r="F12" s="465"/>
      <c r="G12" s="439" t="s">
        <v>118</v>
      </c>
      <c r="H12" s="465"/>
      <c r="I12" s="439" t="s">
        <v>118</v>
      </c>
      <c r="J12" s="465"/>
      <c r="K12" s="439"/>
      <c r="L12" s="465"/>
      <c r="M12" s="439"/>
      <c r="N12" s="465"/>
      <c r="O12" s="439"/>
      <c r="P12" s="465"/>
      <c r="Q12" s="439" t="s">
        <v>118</v>
      </c>
      <c r="R12" s="462"/>
    </row>
    <row r="13" spans="1:18" x14ac:dyDescent="0.2">
      <c r="A13" s="468" t="s">
        <v>111</v>
      </c>
      <c r="B13" s="457" t="s">
        <v>110</v>
      </c>
      <c r="C13" s="454">
        <v>1</v>
      </c>
      <c r="D13" s="453">
        <v>2</v>
      </c>
      <c r="E13" s="454">
        <v>0</v>
      </c>
      <c r="F13" s="453">
        <v>0</v>
      </c>
      <c r="G13" s="454">
        <v>1</v>
      </c>
      <c r="H13" s="453">
        <v>0</v>
      </c>
      <c r="I13" s="454">
        <v>1</v>
      </c>
      <c r="J13" s="453">
        <v>0</v>
      </c>
      <c r="K13" s="454">
        <v>0</v>
      </c>
      <c r="L13" s="453">
        <v>0</v>
      </c>
      <c r="M13" s="454">
        <v>0</v>
      </c>
      <c r="N13" s="453">
        <v>0</v>
      </c>
      <c r="O13" s="454">
        <v>0</v>
      </c>
      <c r="P13" s="453">
        <v>0</v>
      </c>
      <c r="Q13" s="454">
        <v>1</v>
      </c>
      <c r="R13" s="460">
        <v>0</v>
      </c>
    </row>
    <row r="14" spans="1:18" x14ac:dyDescent="0.2">
      <c r="A14" s="468" t="s">
        <v>111</v>
      </c>
      <c r="B14" s="457" t="s">
        <v>119</v>
      </c>
      <c r="C14" s="439" t="s">
        <v>118</v>
      </c>
      <c r="D14" s="465">
        <v>466.25</v>
      </c>
      <c r="E14" s="439"/>
      <c r="F14" s="465"/>
      <c r="G14" s="439" t="s">
        <v>118</v>
      </c>
      <c r="H14" s="465"/>
      <c r="I14" s="439" t="s">
        <v>118</v>
      </c>
      <c r="J14" s="465"/>
      <c r="K14" s="439"/>
      <c r="L14" s="465"/>
      <c r="M14" s="439"/>
      <c r="N14" s="465"/>
      <c r="O14" s="439"/>
      <c r="P14" s="465"/>
      <c r="Q14" s="439" t="s">
        <v>118</v>
      </c>
      <c r="R14" s="462"/>
    </row>
    <row r="15" spans="1:18" x14ac:dyDescent="0.2">
      <c r="A15" s="468" t="s">
        <v>111</v>
      </c>
      <c r="B15" s="457" t="s">
        <v>120</v>
      </c>
      <c r="C15" s="439" t="s">
        <v>118</v>
      </c>
      <c r="D15" s="465">
        <v>1098.75</v>
      </c>
      <c r="E15" s="439"/>
      <c r="F15" s="465"/>
      <c r="G15" s="439" t="s">
        <v>118</v>
      </c>
      <c r="H15" s="465"/>
      <c r="I15" s="439" t="s">
        <v>118</v>
      </c>
      <c r="J15" s="465"/>
      <c r="K15" s="439"/>
      <c r="L15" s="465"/>
      <c r="M15" s="439"/>
      <c r="N15" s="465"/>
      <c r="O15" s="439"/>
      <c r="P15" s="465"/>
      <c r="Q15" s="439" t="s">
        <v>118</v>
      </c>
      <c r="R15" s="462"/>
    </row>
    <row r="16" spans="1:18" x14ac:dyDescent="0.2">
      <c r="A16" s="468"/>
      <c r="B16" s="457"/>
      <c r="C16" s="454"/>
      <c r="D16" s="453"/>
      <c r="E16" s="454"/>
      <c r="F16" s="453"/>
      <c r="G16" s="454"/>
      <c r="H16" s="453"/>
      <c r="I16" s="454"/>
      <c r="J16" s="453"/>
      <c r="K16" s="454"/>
      <c r="L16" s="453"/>
      <c r="M16" s="454"/>
      <c r="N16" s="453"/>
      <c r="O16" s="454"/>
      <c r="P16" s="453"/>
      <c r="Q16" s="454"/>
      <c r="R16" s="460"/>
    </row>
    <row r="17" spans="1:18" x14ac:dyDescent="0.2">
      <c r="A17" s="335" t="s">
        <v>4</v>
      </c>
      <c r="B17" s="459" t="s">
        <v>62</v>
      </c>
      <c r="C17" s="439" t="s">
        <v>118</v>
      </c>
      <c r="D17" s="465">
        <v>391.25</v>
      </c>
      <c r="E17" s="439">
        <v>0</v>
      </c>
      <c r="F17" s="465">
        <v>666.66666666666663</v>
      </c>
      <c r="G17" s="439" t="s">
        <v>118</v>
      </c>
      <c r="H17" s="465" t="s">
        <v>118</v>
      </c>
      <c r="I17" s="439" t="s">
        <v>118</v>
      </c>
      <c r="J17" s="465">
        <v>0</v>
      </c>
      <c r="K17" s="439">
        <v>0</v>
      </c>
      <c r="L17" s="465">
        <v>0</v>
      </c>
      <c r="M17" s="439">
        <v>0</v>
      </c>
      <c r="N17" s="465">
        <v>0</v>
      </c>
      <c r="O17" s="439">
        <v>0</v>
      </c>
      <c r="P17" s="465">
        <v>100</v>
      </c>
      <c r="Q17" s="439" t="s">
        <v>118</v>
      </c>
      <c r="R17" s="462">
        <v>0</v>
      </c>
    </row>
    <row r="18" spans="1:18" x14ac:dyDescent="0.2">
      <c r="A18" s="335" t="s">
        <v>4</v>
      </c>
      <c r="B18" s="459" t="s">
        <v>50</v>
      </c>
      <c r="C18" s="439" t="s">
        <v>118</v>
      </c>
      <c r="D18" s="465">
        <v>75</v>
      </c>
      <c r="E18" s="439">
        <v>0</v>
      </c>
      <c r="F18" s="465">
        <v>0</v>
      </c>
      <c r="G18" s="439" t="s">
        <v>118</v>
      </c>
      <c r="H18" s="465" t="s">
        <v>118</v>
      </c>
      <c r="I18" s="439" t="s">
        <v>118</v>
      </c>
      <c r="J18" s="465">
        <v>0</v>
      </c>
      <c r="K18" s="439">
        <v>0</v>
      </c>
      <c r="L18" s="465">
        <v>0</v>
      </c>
      <c r="M18" s="439">
        <v>0</v>
      </c>
      <c r="N18" s="465">
        <v>0</v>
      </c>
      <c r="O18" s="439">
        <v>0</v>
      </c>
      <c r="P18" s="465">
        <v>0</v>
      </c>
      <c r="Q18" s="439" t="s">
        <v>118</v>
      </c>
      <c r="R18" s="462">
        <v>0</v>
      </c>
    </row>
    <row r="19" spans="1:18" x14ac:dyDescent="0.2">
      <c r="A19" s="335" t="s">
        <v>4</v>
      </c>
      <c r="B19" s="451" t="s">
        <v>110</v>
      </c>
      <c r="C19" s="454">
        <v>3</v>
      </c>
      <c r="D19" s="453">
        <v>4</v>
      </c>
      <c r="E19" s="454">
        <v>2</v>
      </c>
      <c r="F19" s="453">
        <v>3</v>
      </c>
      <c r="G19" s="454">
        <v>3</v>
      </c>
      <c r="H19" s="453">
        <v>2</v>
      </c>
      <c r="I19" s="454">
        <v>3</v>
      </c>
      <c r="J19" s="453">
        <v>2</v>
      </c>
      <c r="K19" s="454">
        <v>2</v>
      </c>
      <c r="L19" s="453">
        <v>2</v>
      </c>
      <c r="M19" s="454">
        <v>2</v>
      </c>
      <c r="N19" s="453">
        <v>2</v>
      </c>
      <c r="O19" s="454">
        <v>2</v>
      </c>
      <c r="P19" s="453">
        <v>3</v>
      </c>
      <c r="Q19" s="454">
        <v>3</v>
      </c>
      <c r="R19" s="460">
        <v>2</v>
      </c>
    </row>
    <row r="20" spans="1:18" x14ac:dyDescent="0.2">
      <c r="A20" s="335" t="s">
        <v>4</v>
      </c>
      <c r="B20" s="457" t="s">
        <v>119</v>
      </c>
      <c r="C20" s="439" t="s">
        <v>118</v>
      </c>
      <c r="D20" s="465" t="s">
        <v>118</v>
      </c>
      <c r="E20" s="439">
        <v>0</v>
      </c>
      <c r="F20" s="465" t="s">
        <v>118</v>
      </c>
      <c r="G20" s="439" t="s">
        <v>118</v>
      </c>
      <c r="H20" s="465" t="s">
        <v>118</v>
      </c>
      <c r="I20" s="439" t="s">
        <v>118</v>
      </c>
      <c r="J20" s="465">
        <v>0</v>
      </c>
      <c r="K20" s="439">
        <v>0</v>
      </c>
      <c r="L20" s="465">
        <v>0</v>
      </c>
      <c r="M20" s="439">
        <v>0</v>
      </c>
      <c r="N20" s="465">
        <v>0</v>
      </c>
      <c r="O20" s="439">
        <v>0</v>
      </c>
      <c r="P20" s="465" t="s">
        <v>118</v>
      </c>
      <c r="Q20" s="439" t="s">
        <v>118</v>
      </c>
      <c r="R20" s="462">
        <v>0</v>
      </c>
    </row>
    <row r="21" spans="1:18" x14ac:dyDescent="0.2">
      <c r="A21" s="328" t="s">
        <v>4</v>
      </c>
      <c r="B21" s="458" t="s">
        <v>120</v>
      </c>
      <c r="C21" s="441" t="s">
        <v>118</v>
      </c>
      <c r="D21" s="467" t="s">
        <v>118</v>
      </c>
      <c r="E21" s="441">
        <v>0</v>
      </c>
      <c r="F21" s="467" t="s">
        <v>118</v>
      </c>
      <c r="G21" s="441" t="s">
        <v>118</v>
      </c>
      <c r="H21" s="467" t="s">
        <v>118</v>
      </c>
      <c r="I21" s="441" t="s">
        <v>118</v>
      </c>
      <c r="J21" s="467">
        <v>0</v>
      </c>
      <c r="K21" s="441">
        <v>0</v>
      </c>
      <c r="L21" s="467">
        <v>0</v>
      </c>
      <c r="M21" s="441">
        <v>0</v>
      </c>
      <c r="N21" s="467">
        <v>0</v>
      </c>
      <c r="O21" s="441">
        <v>0</v>
      </c>
      <c r="P21" s="467" t="s">
        <v>118</v>
      </c>
      <c r="Q21" s="441" t="s">
        <v>118</v>
      </c>
      <c r="R21" s="464">
        <v>0</v>
      </c>
    </row>
    <row r="22" spans="1:18" x14ac:dyDescent="0.2">
      <c r="A22" s="331"/>
      <c r="B22" s="334"/>
      <c r="C22" s="463" t="s">
        <v>183</v>
      </c>
      <c r="D22" s="333"/>
      <c r="E22" s="333"/>
      <c r="F22" s="333"/>
      <c r="G22" s="333"/>
      <c r="H22" s="333"/>
      <c r="I22" s="333"/>
      <c r="J22" s="333"/>
      <c r="K22" s="333"/>
      <c r="L22" s="329"/>
      <c r="M22" s="329"/>
      <c r="N22" s="329"/>
      <c r="O22" s="329"/>
      <c r="P22" s="329"/>
      <c r="Q22" s="329"/>
      <c r="R22" s="329"/>
    </row>
    <row r="23" spans="1:18" x14ac:dyDescent="0.2">
      <c r="A23" s="330"/>
      <c r="B23" s="329"/>
      <c r="C23" s="332"/>
      <c r="D23" s="329"/>
      <c r="E23" s="329"/>
      <c r="F23" s="329"/>
      <c r="G23" s="329"/>
      <c r="H23" s="329"/>
      <c r="I23" s="329"/>
      <c r="J23" s="329"/>
      <c r="K23" s="329"/>
      <c r="L23" s="329"/>
      <c r="M23" s="329"/>
      <c r="N23" s="329"/>
      <c r="O23" s="329"/>
      <c r="P23" s="329"/>
      <c r="Q23" s="329"/>
      <c r="R23" s="329"/>
    </row>
    <row r="24" spans="1:18" ht="30" customHeight="1" x14ac:dyDescent="0.35">
      <c r="A24" s="972" t="s">
        <v>112</v>
      </c>
      <c r="B24" s="329"/>
      <c r="C24" s="1143" t="s">
        <v>590</v>
      </c>
      <c r="D24" s="1059"/>
      <c r="E24" s="1059"/>
      <c r="F24" s="1059"/>
      <c r="G24" s="1059"/>
      <c r="H24" s="1059"/>
      <c r="I24" s="1059"/>
      <c r="J24" s="1059"/>
      <c r="K24" s="1059"/>
      <c r="L24" s="1059"/>
      <c r="M24" s="1059"/>
      <c r="N24" s="1059"/>
      <c r="O24" s="1059"/>
      <c r="P24" s="1059"/>
      <c r="Q24" s="1059"/>
      <c r="R24" s="1060"/>
    </row>
    <row r="25" spans="1:18" s="121" customFormat="1" ht="39" thickBot="1" x14ac:dyDescent="0.25">
      <c r="A25" s="207" t="s">
        <v>158</v>
      </c>
      <c r="B25" s="436" t="s">
        <v>109</v>
      </c>
      <c r="C25" s="438" t="s">
        <v>29</v>
      </c>
      <c r="D25" s="437" t="s">
        <v>30</v>
      </c>
      <c r="E25" s="438" t="s">
        <v>31</v>
      </c>
      <c r="F25" s="437" t="s">
        <v>32</v>
      </c>
      <c r="G25" s="438" t="s">
        <v>33</v>
      </c>
      <c r="H25" s="437" t="s">
        <v>34</v>
      </c>
      <c r="I25" s="438" t="s">
        <v>35</v>
      </c>
      <c r="J25" s="437" t="s">
        <v>36</v>
      </c>
      <c r="K25" s="438" t="s">
        <v>37</v>
      </c>
      <c r="L25" s="437" t="s">
        <v>38</v>
      </c>
      <c r="M25" s="438" t="s">
        <v>39</v>
      </c>
      <c r="N25" s="437" t="s">
        <v>40</v>
      </c>
      <c r="O25" s="438" t="s">
        <v>41</v>
      </c>
      <c r="P25" s="437" t="s">
        <v>42</v>
      </c>
      <c r="Q25" s="438" t="s">
        <v>43</v>
      </c>
      <c r="R25" s="437" t="s">
        <v>44</v>
      </c>
    </row>
    <row r="26" spans="1:18" ht="13.5" thickTop="1" x14ac:dyDescent="0.2">
      <c r="A26" s="352" t="s">
        <v>117</v>
      </c>
      <c r="B26" s="353" t="s">
        <v>62</v>
      </c>
      <c r="C26" s="439">
        <v>0</v>
      </c>
      <c r="D26" s="450">
        <v>2000</v>
      </c>
      <c r="E26" s="439">
        <v>0</v>
      </c>
      <c r="F26" s="450">
        <v>0</v>
      </c>
      <c r="G26" s="439">
        <v>0</v>
      </c>
      <c r="H26" s="450">
        <v>0</v>
      </c>
      <c r="I26" s="439">
        <v>0</v>
      </c>
      <c r="J26" s="450">
        <v>0</v>
      </c>
      <c r="K26" s="439">
        <v>0</v>
      </c>
      <c r="L26" s="450">
        <v>0</v>
      </c>
      <c r="M26" s="439">
        <v>0</v>
      </c>
      <c r="N26" s="450">
        <v>0</v>
      </c>
      <c r="O26" s="439">
        <v>0</v>
      </c>
      <c r="P26" s="450">
        <v>7400</v>
      </c>
      <c r="Q26" s="439">
        <v>825</v>
      </c>
      <c r="R26" s="336">
        <v>0</v>
      </c>
    </row>
    <row r="27" spans="1:18" x14ac:dyDescent="0.2">
      <c r="A27" s="366" t="s">
        <v>117</v>
      </c>
      <c r="B27" s="354" t="s">
        <v>50</v>
      </c>
      <c r="C27" s="439">
        <v>0</v>
      </c>
      <c r="D27" s="450">
        <v>0</v>
      </c>
      <c r="E27" s="439">
        <v>0</v>
      </c>
      <c r="F27" s="450">
        <v>0</v>
      </c>
      <c r="G27" s="439">
        <v>0</v>
      </c>
      <c r="H27" s="450">
        <v>0</v>
      </c>
      <c r="I27" s="439">
        <v>0</v>
      </c>
      <c r="J27" s="450">
        <v>0</v>
      </c>
      <c r="K27" s="439">
        <v>0</v>
      </c>
      <c r="L27" s="450">
        <v>0</v>
      </c>
      <c r="M27" s="439">
        <v>0</v>
      </c>
      <c r="N27" s="450">
        <v>0</v>
      </c>
      <c r="O27" s="439">
        <v>0</v>
      </c>
      <c r="P27" s="450">
        <v>0</v>
      </c>
      <c r="Q27" s="439">
        <v>0</v>
      </c>
      <c r="R27" s="462">
        <v>0</v>
      </c>
    </row>
    <row r="28" spans="1:18" x14ac:dyDescent="0.2">
      <c r="A28" s="366" t="s">
        <v>117</v>
      </c>
      <c r="B28" s="354" t="s">
        <v>110</v>
      </c>
      <c r="C28" s="454">
        <v>5</v>
      </c>
      <c r="D28" s="447">
        <v>5</v>
      </c>
      <c r="E28" s="454">
        <v>4</v>
      </c>
      <c r="F28" s="447">
        <v>4</v>
      </c>
      <c r="G28" s="454">
        <v>4</v>
      </c>
      <c r="H28" s="447">
        <v>4</v>
      </c>
      <c r="I28" s="454">
        <v>4</v>
      </c>
      <c r="J28" s="447">
        <v>4</v>
      </c>
      <c r="K28" s="454">
        <v>4</v>
      </c>
      <c r="L28" s="447">
        <v>4</v>
      </c>
      <c r="M28" s="454">
        <v>4</v>
      </c>
      <c r="N28" s="447">
        <v>4</v>
      </c>
      <c r="O28" s="454">
        <v>4</v>
      </c>
      <c r="P28" s="447">
        <v>7</v>
      </c>
      <c r="Q28" s="454">
        <v>6</v>
      </c>
      <c r="R28" s="460">
        <v>4</v>
      </c>
    </row>
    <row r="29" spans="1:18" x14ac:dyDescent="0.2">
      <c r="A29" s="366" t="s">
        <v>117</v>
      </c>
      <c r="B29" s="354" t="s">
        <v>119</v>
      </c>
      <c r="C29" s="439">
        <v>0</v>
      </c>
      <c r="D29" s="450">
        <v>0</v>
      </c>
      <c r="E29" s="439">
        <v>0</v>
      </c>
      <c r="F29" s="450">
        <v>0</v>
      </c>
      <c r="G29" s="439">
        <v>0</v>
      </c>
      <c r="H29" s="450">
        <v>0</v>
      </c>
      <c r="I29" s="439">
        <v>0</v>
      </c>
      <c r="J29" s="450">
        <v>0</v>
      </c>
      <c r="K29" s="439">
        <v>0</v>
      </c>
      <c r="L29" s="450">
        <v>0</v>
      </c>
      <c r="M29" s="439">
        <v>0</v>
      </c>
      <c r="N29" s="450">
        <v>0</v>
      </c>
      <c r="O29" s="439">
        <v>0</v>
      </c>
      <c r="P29" s="450">
        <v>0</v>
      </c>
      <c r="Q29" s="439">
        <v>0</v>
      </c>
      <c r="R29" s="462">
        <v>0</v>
      </c>
    </row>
    <row r="30" spans="1:18" x14ac:dyDescent="0.2">
      <c r="A30" s="366" t="s">
        <v>117</v>
      </c>
      <c r="B30" s="354" t="s">
        <v>120</v>
      </c>
      <c r="C30" s="439">
        <v>0</v>
      </c>
      <c r="D30" s="450">
        <v>0</v>
      </c>
      <c r="E30" s="439">
        <v>0</v>
      </c>
      <c r="F30" s="450">
        <v>0</v>
      </c>
      <c r="G30" s="439">
        <v>0</v>
      </c>
      <c r="H30" s="450">
        <v>0</v>
      </c>
      <c r="I30" s="439">
        <v>0</v>
      </c>
      <c r="J30" s="450">
        <v>0</v>
      </c>
      <c r="K30" s="439">
        <v>0</v>
      </c>
      <c r="L30" s="450">
        <v>0</v>
      </c>
      <c r="M30" s="439">
        <v>0</v>
      </c>
      <c r="N30" s="450">
        <v>0</v>
      </c>
      <c r="O30" s="439">
        <v>0</v>
      </c>
      <c r="P30" s="450">
        <v>13400</v>
      </c>
      <c r="Q30" s="439">
        <v>1500</v>
      </c>
      <c r="R30" s="462">
        <v>0</v>
      </c>
    </row>
    <row r="31" spans="1:18" x14ac:dyDescent="0.2">
      <c r="A31" s="366"/>
      <c r="B31" s="354"/>
      <c r="C31" s="440"/>
      <c r="D31" s="448"/>
      <c r="E31" s="440"/>
      <c r="F31" s="448"/>
      <c r="G31" s="440"/>
      <c r="H31" s="448"/>
      <c r="I31" s="440"/>
      <c r="J31" s="448"/>
      <c r="K31" s="440"/>
      <c r="L31" s="448"/>
      <c r="M31" s="440"/>
      <c r="N31" s="448"/>
      <c r="O31" s="440"/>
      <c r="P31" s="448"/>
      <c r="Q31" s="440"/>
      <c r="R31" s="460"/>
    </row>
    <row r="32" spans="1:18" x14ac:dyDescent="0.2">
      <c r="A32" s="366" t="s">
        <v>113</v>
      </c>
      <c r="B32" s="354" t="s">
        <v>62</v>
      </c>
      <c r="C32" s="439" t="s">
        <v>118</v>
      </c>
      <c r="D32" s="450">
        <v>4000</v>
      </c>
      <c r="E32" s="439"/>
      <c r="F32" s="450"/>
      <c r="G32" s="439" t="s">
        <v>118</v>
      </c>
      <c r="H32" s="450"/>
      <c r="I32" s="439"/>
      <c r="J32" s="450" t="s">
        <v>118</v>
      </c>
      <c r="K32" s="439"/>
      <c r="L32" s="450"/>
      <c r="M32" s="439">
        <v>10000</v>
      </c>
      <c r="N32" s="450"/>
      <c r="O32" s="439"/>
      <c r="P32" s="450">
        <v>6090</v>
      </c>
      <c r="Q32" s="439">
        <v>6250</v>
      </c>
      <c r="R32" s="462"/>
    </row>
    <row r="33" spans="1:18" x14ac:dyDescent="0.2">
      <c r="A33" s="366" t="s">
        <v>113</v>
      </c>
      <c r="B33" s="354" t="s">
        <v>50</v>
      </c>
      <c r="C33" s="439" t="s">
        <v>118</v>
      </c>
      <c r="D33" s="450">
        <v>4000</v>
      </c>
      <c r="E33" s="439"/>
      <c r="F33" s="450"/>
      <c r="G33" s="439" t="s">
        <v>118</v>
      </c>
      <c r="H33" s="450"/>
      <c r="I33" s="439"/>
      <c r="J33" s="450" t="s">
        <v>118</v>
      </c>
      <c r="K33" s="439"/>
      <c r="L33" s="450"/>
      <c r="M33" s="439" t="s">
        <v>118</v>
      </c>
      <c r="N33" s="450"/>
      <c r="O33" s="439"/>
      <c r="P33" s="450">
        <v>3105</v>
      </c>
      <c r="Q33" s="439">
        <v>6250</v>
      </c>
      <c r="R33" s="462"/>
    </row>
    <row r="34" spans="1:18" x14ac:dyDescent="0.2">
      <c r="A34" s="366" t="s">
        <v>113</v>
      </c>
      <c r="B34" s="354" t="s">
        <v>110</v>
      </c>
      <c r="C34" s="454">
        <v>1</v>
      </c>
      <c r="D34" s="447">
        <v>2</v>
      </c>
      <c r="E34" s="454">
        <v>0</v>
      </c>
      <c r="F34" s="447">
        <v>0</v>
      </c>
      <c r="G34" s="454">
        <v>1</v>
      </c>
      <c r="H34" s="447">
        <v>0</v>
      </c>
      <c r="I34" s="454">
        <v>0</v>
      </c>
      <c r="J34" s="447">
        <v>1</v>
      </c>
      <c r="K34" s="454">
        <v>0</v>
      </c>
      <c r="L34" s="447">
        <v>0</v>
      </c>
      <c r="M34" s="454">
        <v>2</v>
      </c>
      <c r="N34" s="447">
        <v>0</v>
      </c>
      <c r="O34" s="454">
        <v>0</v>
      </c>
      <c r="P34" s="447">
        <v>4</v>
      </c>
      <c r="Q34" s="454">
        <v>2</v>
      </c>
      <c r="R34" s="460">
        <v>0</v>
      </c>
    </row>
    <row r="35" spans="1:18" x14ac:dyDescent="0.2">
      <c r="A35" s="366" t="s">
        <v>113</v>
      </c>
      <c r="B35" s="354" t="s">
        <v>119</v>
      </c>
      <c r="C35" s="439" t="s">
        <v>118</v>
      </c>
      <c r="D35" s="450">
        <v>2000</v>
      </c>
      <c r="E35" s="439"/>
      <c r="F35" s="450"/>
      <c r="G35" s="439" t="s">
        <v>118</v>
      </c>
      <c r="H35" s="450"/>
      <c r="I35" s="439"/>
      <c r="J35" s="450" t="s">
        <v>118</v>
      </c>
      <c r="K35" s="439"/>
      <c r="L35" s="450"/>
      <c r="M35" s="439" t="s">
        <v>118</v>
      </c>
      <c r="N35" s="450"/>
      <c r="O35" s="439"/>
      <c r="P35" s="450" t="s">
        <v>118</v>
      </c>
      <c r="Q35" s="439">
        <v>3125</v>
      </c>
      <c r="R35" s="462"/>
    </row>
    <row r="36" spans="1:18" x14ac:dyDescent="0.2">
      <c r="A36" s="366" t="s">
        <v>113</v>
      </c>
      <c r="B36" s="354" t="s">
        <v>120</v>
      </c>
      <c r="C36" s="439" t="s">
        <v>118</v>
      </c>
      <c r="D36" s="450">
        <v>6000</v>
      </c>
      <c r="E36" s="439"/>
      <c r="F36" s="450"/>
      <c r="G36" s="439" t="s">
        <v>118</v>
      </c>
      <c r="H36" s="450"/>
      <c r="I36" s="439"/>
      <c r="J36" s="450" t="s">
        <v>118</v>
      </c>
      <c r="K36" s="439"/>
      <c r="L36" s="450"/>
      <c r="M36" s="439" t="s">
        <v>118</v>
      </c>
      <c r="N36" s="450"/>
      <c r="O36" s="439"/>
      <c r="P36" s="450" t="s">
        <v>118</v>
      </c>
      <c r="Q36" s="439">
        <v>9375</v>
      </c>
      <c r="R36" s="462"/>
    </row>
    <row r="37" spans="1:18" x14ac:dyDescent="0.2">
      <c r="A37" s="366"/>
      <c r="B37" s="354"/>
      <c r="C37" s="470"/>
      <c r="D37" s="449"/>
      <c r="E37" s="470"/>
      <c r="F37" s="449"/>
      <c r="G37" s="470"/>
      <c r="H37" s="449"/>
      <c r="I37" s="470"/>
      <c r="J37" s="449"/>
      <c r="K37" s="470"/>
      <c r="L37" s="449"/>
      <c r="M37" s="470"/>
      <c r="N37" s="449"/>
      <c r="O37" s="470"/>
      <c r="P37" s="449"/>
      <c r="Q37" s="470"/>
      <c r="R37" s="461"/>
    </row>
    <row r="38" spans="1:18" x14ac:dyDescent="0.2">
      <c r="A38" s="366" t="s">
        <v>114</v>
      </c>
      <c r="B38" s="354" t="s">
        <v>62</v>
      </c>
      <c r="C38" s="439">
        <v>0</v>
      </c>
      <c r="D38" s="450">
        <v>0</v>
      </c>
      <c r="E38" s="439">
        <v>0</v>
      </c>
      <c r="F38" s="450">
        <v>0</v>
      </c>
      <c r="G38" s="439">
        <v>0</v>
      </c>
      <c r="H38" s="450">
        <v>0</v>
      </c>
      <c r="I38" s="439">
        <v>0</v>
      </c>
      <c r="J38" s="450">
        <v>0</v>
      </c>
      <c r="K38" s="439">
        <v>0</v>
      </c>
      <c r="L38" s="450">
        <v>0</v>
      </c>
      <c r="M38" s="439">
        <v>0</v>
      </c>
      <c r="N38" s="450">
        <v>0</v>
      </c>
      <c r="O38" s="439">
        <v>0</v>
      </c>
      <c r="P38" s="450">
        <v>3900</v>
      </c>
      <c r="Q38" s="439">
        <v>0</v>
      </c>
      <c r="R38" s="462">
        <v>0</v>
      </c>
    </row>
    <row r="39" spans="1:18" x14ac:dyDescent="0.2">
      <c r="A39" s="366" t="s">
        <v>114</v>
      </c>
      <c r="B39" s="354" t="s">
        <v>50</v>
      </c>
      <c r="C39" s="439">
        <v>0</v>
      </c>
      <c r="D39" s="450">
        <v>0</v>
      </c>
      <c r="E39" s="439">
        <v>0</v>
      </c>
      <c r="F39" s="450">
        <v>0</v>
      </c>
      <c r="G39" s="439">
        <v>0</v>
      </c>
      <c r="H39" s="450">
        <v>0</v>
      </c>
      <c r="I39" s="439">
        <v>0</v>
      </c>
      <c r="J39" s="450">
        <v>0</v>
      </c>
      <c r="K39" s="439">
        <v>0</v>
      </c>
      <c r="L39" s="450">
        <v>0</v>
      </c>
      <c r="M39" s="439">
        <v>0</v>
      </c>
      <c r="N39" s="450">
        <v>0</v>
      </c>
      <c r="O39" s="439">
        <v>0</v>
      </c>
      <c r="P39" s="450">
        <v>0</v>
      </c>
      <c r="Q39" s="439">
        <v>0</v>
      </c>
      <c r="R39" s="462">
        <v>0</v>
      </c>
    </row>
    <row r="40" spans="1:18" x14ac:dyDescent="0.2">
      <c r="A40" s="366" t="s">
        <v>114</v>
      </c>
      <c r="B40" s="354" t="s">
        <v>110</v>
      </c>
      <c r="C40" s="454">
        <v>2</v>
      </c>
      <c r="D40" s="447">
        <v>4</v>
      </c>
      <c r="E40" s="454">
        <v>3</v>
      </c>
      <c r="F40" s="447">
        <v>3</v>
      </c>
      <c r="G40" s="454">
        <v>3</v>
      </c>
      <c r="H40" s="447">
        <v>3</v>
      </c>
      <c r="I40" s="454">
        <v>3</v>
      </c>
      <c r="J40" s="447">
        <v>3</v>
      </c>
      <c r="K40" s="454">
        <v>3</v>
      </c>
      <c r="L40" s="447">
        <v>3</v>
      </c>
      <c r="M40" s="454">
        <v>3</v>
      </c>
      <c r="N40" s="447">
        <v>3</v>
      </c>
      <c r="O40" s="454">
        <v>3</v>
      </c>
      <c r="P40" s="447">
        <v>4</v>
      </c>
      <c r="Q40" s="454">
        <v>3</v>
      </c>
      <c r="R40" s="460">
        <v>3</v>
      </c>
    </row>
    <row r="41" spans="1:18" x14ac:dyDescent="0.2">
      <c r="A41" s="366" t="s">
        <v>114</v>
      </c>
      <c r="B41" s="354" t="s">
        <v>119</v>
      </c>
      <c r="C41" s="439">
        <v>0</v>
      </c>
      <c r="D41" s="450">
        <v>0</v>
      </c>
      <c r="E41" s="439">
        <v>0</v>
      </c>
      <c r="F41" s="450">
        <v>0</v>
      </c>
      <c r="G41" s="439">
        <v>0</v>
      </c>
      <c r="H41" s="450">
        <v>0</v>
      </c>
      <c r="I41" s="439">
        <v>0</v>
      </c>
      <c r="J41" s="450">
        <v>0</v>
      </c>
      <c r="K41" s="439">
        <v>0</v>
      </c>
      <c r="L41" s="450">
        <v>0</v>
      </c>
      <c r="M41" s="439">
        <v>0</v>
      </c>
      <c r="N41" s="450">
        <v>0</v>
      </c>
      <c r="O41" s="439">
        <v>0</v>
      </c>
      <c r="P41" s="450" t="s">
        <v>118</v>
      </c>
      <c r="Q41" s="439">
        <v>0</v>
      </c>
      <c r="R41" s="462">
        <v>0</v>
      </c>
    </row>
    <row r="42" spans="1:18" x14ac:dyDescent="0.2">
      <c r="A42" s="366" t="s">
        <v>114</v>
      </c>
      <c r="B42" s="354" t="s">
        <v>120</v>
      </c>
      <c r="C42" s="439">
        <v>0</v>
      </c>
      <c r="D42" s="450">
        <v>0</v>
      </c>
      <c r="E42" s="439">
        <v>0</v>
      </c>
      <c r="F42" s="450">
        <v>0</v>
      </c>
      <c r="G42" s="439">
        <v>0</v>
      </c>
      <c r="H42" s="450">
        <v>0</v>
      </c>
      <c r="I42" s="439">
        <v>0</v>
      </c>
      <c r="J42" s="450">
        <v>0</v>
      </c>
      <c r="K42" s="439">
        <v>0</v>
      </c>
      <c r="L42" s="450">
        <v>0</v>
      </c>
      <c r="M42" s="439">
        <v>0</v>
      </c>
      <c r="N42" s="450">
        <v>0</v>
      </c>
      <c r="O42" s="439">
        <v>0</v>
      </c>
      <c r="P42" s="450" t="s">
        <v>118</v>
      </c>
      <c r="Q42" s="439">
        <v>0</v>
      </c>
      <c r="R42" s="462">
        <v>0</v>
      </c>
    </row>
    <row r="43" spans="1:18" x14ac:dyDescent="0.2">
      <c r="A43" s="366"/>
      <c r="B43" s="354"/>
      <c r="C43" s="470"/>
      <c r="D43" s="449"/>
      <c r="E43" s="470"/>
      <c r="F43" s="449"/>
      <c r="G43" s="470"/>
      <c r="H43" s="449"/>
      <c r="I43" s="470"/>
      <c r="J43" s="449"/>
      <c r="K43" s="470"/>
      <c r="L43" s="449"/>
      <c r="M43" s="470"/>
      <c r="N43" s="449"/>
      <c r="O43" s="470"/>
      <c r="P43" s="449"/>
      <c r="Q43" s="470"/>
      <c r="R43" s="461"/>
    </row>
    <row r="44" spans="1:18" x14ac:dyDescent="0.2">
      <c r="A44" s="366" t="s">
        <v>115</v>
      </c>
      <c r="B44" s="354" t="s">
        <v>62</v>
      </c>
      <c r="C44" s="439" t="s">
        <v>118</v>
      </c>
      <c r="D44" s="450">
        <v>0</v>
      </c>
      <c r="E44" s="439">
        <v>0</v>
      </c>
      <c r="F44" s="450">
        <v>0</v>
      </c>
      <c r="G44" s="439">
        <v>66.666666666666671</v>
      </c>
      <c r="H44" s="450">
        <v>0</v>
      </c>
      <c r="I44" s="439">
        <v>0</v>
      </c>
      <c r="J44" s="450">
        <v>0</v>
      </c>
      <c r="K44" s="439">
        <v>0</v>
      </c>
      <c r="L44" s="450">
        <v>0</v>
      </c>
      <c r="M44" s="439">
        <v>0</v>
      </c>
      <c r="N44" s="450">
        <v>0</v>
      </c>
      <c r="O44" s="439">
        <v>0</v>
      </c>
      <c r="P44" s="450">
        <v>0</v>
      </c>
      <c r="Q44" s="439">
        <v>0</v>
      </c>
      <c r="R44" s="462">
        <v>0</v>
      </c>
    </row>
    <row r="45" spans="1:18" x14ac:dyDescent="0.2">
      <c r="A45" s="366" t="s">
        <v>115</v>
      </c>
      <c r="B45" s="354" t="s">
        <v>50</v>
      </c>
      <c r="C45" s="439" t="s">
        <v>118</v>
      </c>
      <c r="D45" s="450">
        <v>0</v>
      </c>
      <c r="E45" s="439">
        <v>0</v>
      </c>
      <c r="F45" s="450">
        <v>0</v>
      </c>
      <c r="G45" s="439">
        <v>0</v>
      </c>
      <c r="H45" s="450">
        <v>0</v>
      </c>
      <c r="I45" s="439">
        <v>0</v>
      </c>
      <c r="J45" s="450">
        <v>0</v>
      </c>
      <c r="K45" s="439">
        <v>0</v>
      </c>
      <c r="L45" s="450">
        <v>0</v>
      </c>
      <c r="M45" s="439">
        <v>0</v>
      </c>
      <c r="N45" s="450">
        <v>0</v>
      </c>
      <c r="O45" s="439">
        <v>0</v>
      </c>
      <c r="P45" s="450">
        <v>0</v>
      </c>
      <c r="Q45" s="439">
        <v>0</v>
      </c>
      <c r="R45" s="462">
        <v>0</v>
      </c>
    </row>
    <row r="46" spans="1:18" x14ac:dyDescent="0.2">
      <c r="A46" s="366" t="s">
        <v>115</v>
      </c>
      <c r="B46" s="354" t="s">
        <v>110</v>
      </c>
      <c r="C46" s="454">
        <v>1</v>
      </c>
      <c r="D46" s="447">
        <v>3</v>
      </c>
      <c r="E46" s="454">
        <v>3</v>
      </c>
      <c r="F46" s="447">
        <v>3</v>
      </c>
      <c r="G46" s="454">
        <v>3</v>
      </c>
      <c r="H46" s="447">
        <v>3</v>
      </c>
      <c r="I46" s="454">
        <v>3</v>
      </c>
      <c r="J46" s="447">
        <v>3</v>
      </c>
      <c r="K46" s="454">
        <v>3</v>
      </c>
      <c r="L46" s="447">
        <v>3</v>
      </c>
      <c r="M46" s="454">
        <v>3</v>
      </c>
      <c r="N46" s="447">
        <v>3</v>
      </c>
      <c r="O46" s="454">
        <v>3</v>
      </c>
      <c r="P46" s="447">
        <v>3</v>
      </c>
      <c r="Q46" s="454">
        <v>3</v>
      </c>
      <c r="R46" s="460">
        <v>3</v>
      </c>
    </row>
    <row r="47" spans="1:18" x14ac:dyDescent="0.2">
      <c r="A47" s="366" t="s">
        <v>115</v>
      </c>
      <c r="B47" s="354" t="s">
        <v>119</v>
      </c>
      <c r="C47" s="439" t="s">
        <v>118</v>
      </c>
      <c r="D47" s="450">
        <v>0</v>
      </c>
      <c r="E47" s="439">
        <v>0</v>
      </c>
      <c r="F47" s="450">
        <v>0</v>
      </c>
      <c r="G47" s="439" t="s">
        <v>118</v>
      </c>
      <c r="H47" s="450">
        <v>0</v>
      </c>
      <c r="I47" s="439">
        <v>0</v>
      </c>
      <c r="J47" s="450">
        <v>0</v>
      </c>
      <c r="K47" s="439">
        <v>0</v>
      </c>
      <c r="L47" s="450">
        <v>0</v>
      </c>
      <c r="M47" s="439">
        <v>0</v>
      </c>
      <c r="N47" s="450">
        <v>0</v>
      </c>
      <c r="O47" s="439">
        <v>0</v>
      </c>
      <c r="P47" s="450">
        <v>0</v>
      </c>
      <c r="Q47" s="439">
        <v>0</v>
      </c>
      <c r="R47" s="462">
        <v>0</v>
      </c>
    </row>
    <row r="48" spans="1:18" x14ac:dyDescent="0.2">
      <c r="A48" s="366" t="s">
        <v>115</v>
      </c>
      <c r="B48" s="354" t="s">
        <v>120</v>
      </c>
      <c r="C48" s="439" t="s">
        <v>118</v>
      </c>
      <c r="D48" s="450">
        <v>0</v>
      </c>
      <c r="E48" s="439">
        <v>0</v>
      </c>
      <c r="F48" s="450">
        <v>0</v>
      </c>
      <c r="G48" s="439" t="s">
        <v>118</v>
      </c>
      <c r="H48" s="450">
        <v>0</v>
      </c>
      <c r="I48" s="439">
        <v>0</v>
      </c>
      <c r="J48" s="450">
        <v>0</v>
      </c>
      <c r="K48" s="439">
        <v>0</v>
      </c>
      <c r="L48" s="450">
        <v>0</v>
      </c>
      <c r="M48" s="439">
        <v>0</v>
      </c>
      <c r="N48" s="450">
        <v>0</v>
      </c>
      <c r="O48" s="439">
        <v>0</v>
      </c>
      <c r="P48" s="450">
        <v>0</v>
      </c>
      <c r="Q48" s="439">
        <v>0</v>
      </c>
      <c r="R48" s="462">
        <v>0</v>
      </c>
    </row>
    <row r="49" spans="1:18" x14ac:dyDescent="0.2">
      <c r="A49" s="366"/>
      <c r="B49" s="354"/>
      <c r="C49" s="440"/>
      <c r="D49" s="448"/>
      <c r="E49" s="440"/>
      <c r="F49" s="448"/>
      <c r="G49" s="440"/>
      <c r="H49" s="448"/>
      <c r="I49" s="440"/>
      <c r="J49" s="448"/>
      <c r="K49" s="440"/>
      <c r="L49" s="448"/>
      <c r="M49" s="440"/>
      <c r="N49" s="448"/>
      <c r="O49" s="440"/>
      <c r="P49" s="448"/>
      <c r="Q49" s="440"/>
      <c r="R49" s="460"/>
    </row>
    <row r="50" spans="1:18" x14ac:dyDescent="0.2">
      <c r="A50" s="366" t="s">
        <v>116</v>
      </c>
      <c r="B50" s="354" t="s">
        <v>62</v>
      </c>
      <c r="C50" s="439">
        <v>0</v>
      </c>
      <c r="D50" s="450">
        <v>0</v>
      </c>
      <c r="E50" s="439">
        <v>0</v>
      </c>
      <c r="F50" s="450">
        <v>0</v>
      </c>
      <c r="G50" s="439">
        <v>506.16750000000002</v>
      </c>
      <c r="H50" s="450">
        <v>0</v>
      </c>
      <c r="I50" s="439">
        <v>0</v>
      </c>
      <c r="J50" s="450">
        <v>0</v>
      </c>
      <c r="K50" s="439">
        <v>0</v>
      </c>
      <c r="L50" s="450">
        <v>0</v>
      </c>
      <c r="M50" s="439">
        <v>0</v>
      </c>
      <c r="N50" s="450">
        <v>0</v>
      </c>
      <c r="O50" s="439">
        <v>0</v>
      </c>
      <c r="P50" s="450">
        <v>0</v>
      </c>
      <c r="Q50" s="439">
        <v>0</v>
      </c>
      <c r="R50" s="462">
        <v>0</v>
      </c>
    </row>
    <row r="51" spans="1:18" x14ac:dyDescent="0.2">
      <c r="A51" s="366" t="s">
        <v>116</v>
      </c>
      <c r="B51" s="354" t="s">
        <v>50</v>
      </c>
      <c r="C51" s="439">
        <v>0</v>
      </c>
      <c r="D51" s="450">
        <v>0</v>
      </c>
      <c r="E51" s="439">
        <v>0</v>
      </c>
      <c r="F51" s="450">
        <v>0</v>
      </c>
      <c r="G51" s="439">
        <v>0</v>
      </c>
      <c r="H51" s="450">
        <v>0</v>
      </c>
      <c r="I51" s="439">
        <v>0</v>
      </c>
      <c r="J51" s="450">
        <v>0</v>
      </c>
      <c r="K51" s="439">
        <v>0</v>
      </c>
      <c r="L51" s="450">
        <v>0</v>
      </c>
      <c r="M51" s="439">
        <v>0</v>
      </c>
      <c r="N51" s="450">
        <v>0</v>
      </c>
      <c r="O51" s="439">
        <v>0</v>
      </c>
      <c r="P51" s="450">
        <v>0</v>
      </c>
      <c r="Q51" s="439">
        <v>0</v>
      </c>
      <c r="R51" s="462">
        <v>0</v>
      </c>
    </row>
    <row r="52" spans="1:18" x14ac:dyDescent="0.2">
      <c r="A52" s="366" t="s">
        <v>116</v>
      </c>
      <c r="B52" s="354" t="s">
        <v>110</v>
      </c>
      <c r="C52" s="454">
        <v>3</v>
      </c>
      <c r="D52" s="447">
        <v>3</v>
      </c>
      <c r="E52" s="454">
        <v>3</v>
      </c>
      <c r="F52" s="447">
        <v>3</v>
      </c>
      <c r="G52" s="454">
        <v>4</v>
      </c>
      <c r="H52" s="447">
        <v>3</v>
      </c>
      <c r="I52" s="454">
        <v>3</v>
      </c>
      <c r="J52" s="447">
        <v>3</v>
      </c>
      <c r="K52" s="454">
        <v>3</v>
      </c>
      <c r="L52" s="447">
        <v>3</v>
      </c>
      <c r="M52" s="454">
        <v>3</v>
      </c>
      <c r="N52" s="447">
        <v>3</v>
      </c>
      <c r="O52" s="454">
        <v>3</v>
      </c>
      <c r="P52" s="447">
        <v>3</v>
      </c>
      <c r="Q52" s="454">
        <v>3</v>
      </c>
      <c r="R52" s="460">
        <v>3</v>
      </c>
    </row>
    <row r="53" spans="1:18" x14ac:dyDescent="0.2">
      <c r="A53" s="366" t="s">
        <v>116</v>
      </c>
      <c r="B53" s="354" t="s">
        <v>119</v>
      </c>
      <c r="C53" s="439">
        <v>0</v>
      </c>
      <c r="D53" s="450">
        <v>0</v>
      </c>
      <c r="E53" s="439">
        <v>0</v>
      </c>
      <c r="F53" s="450">
        <v>0</v>
      </c>
      <c r="G53" s="439" t="s">
        <v>118</v>
      </c>
      <c r="H53" s="450">
        <v>0</v>
      </c>
      <c r="I53" s="439">
        <v>0</v>
      </c>
      <c r="J53" s="450">
        <v>0</v>
      </c>
      <c r="K53" s="439">
        <v>0</v>
      </c>
      <c r="L53" s="450">
        <v>0</v>
      </c>
      <c r="M53" s="439">
        <v>0</v>
      </c>
      <c r="N53" s="450">
        <v>0</v>
      </c>
      <c r="O53" s="439">
        <v>0</v>
      </c>
      <c r="P53" s="450">
        <v>0</v>
      </c>
      <c r="Q53" s="439">
        <v>0</v>
      </c>
      <c r="R53" s="462">
        <v>0</v>
      </c>
    </row>
    <row r="54" spans="1:18" x14ac:dyDescent="0.2">
      <c r="A54" s="366" t="s">
        <v>116</v>
      </c>
      <c r="B54" s="354" t="s">
        <v>120</v>
      </c>
      <c r="C54" s="439">
        <v>0</v>
      </c>
      <c r="D54" s="450">
        <v>0</v>
      </c>
      <c r="E54" s="439">
        <v>0</v>
      </c>
      <c r="F54" s="450">
        <v>0</v>
      </c>
      <c r="G54" s="439" t="s">
        <v>118</v>
      </c>
      <c r="H54" s="450">
        <v>0</v>
      </c>
      <c r="I54" s="439">
        <v>0</v>
      </c>
      <c r="J54" s="450">
        <v>0</v>
      </c>
      <c r="K54" s="439">
        <v>0</v>
      </c>
      <c r="L54" s="450">
        <v>0</v>
      </c>
      <c r="M54" s="439">
        <v>0</v>
      </c>
      <c r="N54" s="450">
        <v>0</v>
      </c>
      <c r="O54" s="439">
        <v>0</v>
      </c>
      <c r="P54" s="450">
        <v>0</v>
      </c>
      <c r="Q54" s="439">
        <v>0</v>
      </c>
      <c r="R54" s="464">
        <v>0</v>
      </c>
    </row>
    <row r="55" spans="1:18" s="213" customFormat="1" x14ac:dyDescent="0.2">
      <c r="A55" s="443"/>
      <c r="B55" s="443"/>
      <c r="C55" s="463" t="s">
        <v>121</v>
      </c>
      <c r="D55" s="444"/>
      <c r="E55" s="444"/>
      <c r="F55" s="444"/>
      <c r="G55" s="444"/>
      <c r="H55" s="444"/>
      <c r="I55" s="444"/>
      <c r="J55" s="444"/>
      <c r="K55" s="444"/>
      <c r="L55" s="444"/>
      <c r="M55" s="444"/>
      <c r="N55" s="444"/>
      <c r="O55" s="444"/>
      <c r="P55" s="444"/>
      <c r="Q55" s="444"/>
      <c r="R55" s="444"/>
    </row>
    <row r="56" spans="1:18" s="213" customFormat="1" x14ac:dyDescent="0.2">
      <c r="A56" s="452"/>
      <c r="B56" s="452"/>
      <c r="C56" s="368"/>
      <c r="D56" s="442"/>
      <c r="E56" s="442"/>
      <c r="F56" s="442"/>
      <c r="G56" s="442"/>
      <c r="H56" s="442"/>
      <c r="I56" s="442"/>
      <c r="J56" s="442"/>
      <c r="K56" s="442"/>
      <c r="L56" s="442"/>
      <c r="M56" s="442"/>
      <c r="N56" s="442"/>
      <c r="O56" s="442"/>
      <c r="P56" s="442"/>
      <c r="Q56" s="442"/>
      <c r="R56" s="442"/>
    </row>
    <row r="57" spans="1:18" s="213" customFormat="1" x14ac:dyDescent="0.2">
      <c r="A57" s="340" t="s">
        <v>182</v>
      </c>
      <c r="B57" s="340"/>
      <c r="C57" s="442"/>
      <c r="D57" s="442"/>
      <c r="E57" s="442"/>
      <c r="F57" s="442"/>
      <c r="G57" s="442"/>
      <c r="H57" s="442"/>
      <c r="I57" s="442"/>
      <c r="J57" s="442"/>
      <c r="K57" s="442"/>
      <c r="L57" s="442"/>
      <c r="M57" s="442"/>
      <c r="N57" s="442"/>
      <c r="O57" s="442"/>
      <c r="P57" s="442"/>
      <c r="Q57" s="442"/>
      <c r="R57" s="442"/>
    </row>
    <row r="58" spans="1:18" ht="39" thickBot="1" x14ac:dyDescent="0.25">
      <c r="A58" s="207" t="s">
        <v>158</v>
      </c>
      <c r="B58" s="436" t="s">
        <v>109</v>
      </c>
      <c r="C58" s="438" t="s">
        <v>29</v>
      </c>
      <c r="D58" s="437" t="s">
        <v>30</v>
      </c>
      <c r="E58" s="438" t="s">
        <v>31</v>
      </c>
      <c r="F58" s="437" t="s">
        <v>32</v>
      </c>
      <c r="G58" s="438" t="s">
        <v>33</v>
      </c>
      <c r="H58" s="437" t="s">
        <v>34</v>
      </c>
      <c r="I58" s="438" t="s">
        <v>35</v>
      </c>
      <c r="J58" s="437" t="s">
        <v>36</v>
      </c>
      <c r="K58" s="438" t="s">
        <v>37</v>
      </c>
      <c r="L58" s="437" t="s">
        <v>38</v>
      </c>
      <c r="M58" s="438" t="s">
        <v>39</v>
      </c>
      <c r="N58" s="437" t="s">
        <v>40</v>
      </c>
      <c r="O58" s="438" t="s">
        <v>41</v>
      </c>
      <c r="P58" s="437" t="s">
        <v>42</v>
      </c>
      <c r="Q58" s="438" t="s">
        <v>43</v>
      </c>
      <c r="R58" s="437" t="s">
        <v>44</v>
      </c>
    </row>
    <row r="59" spans="1:18" ht="13.5" thickTop="1" x14ac:dyDescent="0.2">
      <c r="A59" s="366" t="s">
        <v>161</v>
      </c>
      <c r="B59" s="354" t="s">
        <v>62</v>
      </c>
      <c r="C59" s="445" t="s">
        <v>118</v>
      </c>
      <c r="D59" s="466">
        <v>1058.8235294117646</v>
      </c>
      <c r="E59" s="445">
        <v>0</v>
      </c>
      <c r="F59" s="466">
        <v>0</v>
      </c>
      <c r="G59" s="445" t="s">
        <v>118</v>
      </c>
      <c r="H59" s="466">
        <v>0</v>
      </c>
      <c r="I59" s="445">
        <v>0</v>
      </c>
      <c r="J59" s="466" t="s">
        <v>118</v>
      </c>
      <c r="K59" s="445">
        <v>0</v>
      </c>
      <c r="L59" s="466">
        <v>0</v>
      </c>
      <c r="M59" s="445">
        <v>1333.3333333333333</v>
      </c>
      <c r="N59" s="466">
        <v>0</v>
      </c>
      <c r="O59" s="445">
        <v>0</v>
      </c>
      <c r="P59" s="466">
        <v>4369.5238095238092</v>
      </c>
      <c r="Q59" s="445">
        <v>1026.4705882352941</v>
      </c>
      <c r="R59" s="336">
        <v>0</v>
      </c>
    </row>
    <row r="60" spans="1:18" x14ac:dyDescent="0.2">
      <c r="A60" s="366" t="s">
        <v>161</v>
      </c>
      <c r="B60" s="354" t="s">
        <v>50</v>
      </c>
      <c r="C60" s="439" t="s">
        <v>118</v>
      </c>
      <c r="D60" s="465">
        <v>0</v>
      </c>
      <c r="E60" s="439">
        <v>0</v>
      </c>
      <c r="F60" s="465">
        <v>0</v>
      </c>
      <c r="G60" s="439" t="s">
        <v>118</v>
      </c>
      <c r="H60" s="465">
        <v>0</v>
      </c>
      <c r="I60" s="439">
        <v>0</v>
      </c>
      <c r="J60" s="465" t="s">
        <v>118</v>
      </c>
      <c r="K60" s="439">
        <v>0</v>
      </c>
      <c r="L60" s="465">
        <v>0</v>
      </c>
      <c r="M60" s="439">
        <v>0</v>
      </c>
      <c r="N60" s="465">
        <v>0</v>
      </c>
      <c r="O60" s="439">
        <v>0</v>
      </c>
      <c r="P60" s="465">
        <v>0</v>
      </c>
      <c r="Q60" s="439">
        <v>0</v>
      </c>
      <c r="R60" s="462">
        <v>0</v>
      </c>
    </row>
    <row r="61" spans="1:18" x14ac:dyDescent="0.2">
      <c r="A61" s="366" t="s">
        <v>161</v>
      </c>
      <c r="B61" s="354" t="s">
        <v>110</v>
      </c>
      <c r="C61" s="454">
        <v>12</v>
      </c>
      <c r="D61" s="453">
        <v>17</v>
      </c>
      <c r="E61" s="454">
        <v>13</v>
      </c>
      <c r="F61" s="453">
        <v>13</v>
      </c>
      <c r="G61" s="454">
        <v>15</v>
      </c>
      <c r="H61" s="453">
        <v>13</v>
      </c>
      <c r="I61" s="454">
        <v>13</v>
      </c>
      <c r="J61" s="453">
        <v>14</v>
      </c>
      <c r="K61" s="454">
        <v>13</v>
      </c>
      <c r="L61" s="453">
        <v>13</v>
      </c>
      <c r="M61" s="454">
        <v>15</v>
      </c>
      <c r="N61" s="453">
        <v>13</v>
      </c>
      <c r="O61" s="454">
        <v>13</v>
      </c>
      <c r="P61" s="453">
        <v>21</v>
      </c>
      <c r="Q61" s="454">
        <v>17</v>
      </c>
      <c r="R61" s="460">
        <v>13</v>
      </c>
    </row>
    <row r="62" spans="1:18" x14ac:dyDescent="0.2">
      <c r="A62" s="366" t="s">
        <v>161</v>
      </c>
      <c r="B62" s="354" t="s">
        <v>119</v>
      </c>
      <c r="C62" s="439" t="s">
        <v>118</v>
      </c>
      <c r="D62" s="465">
        <v>0</v>
      </c>
      <c r="E62" s="439">
        <v>0</v>
      </c>
      <c r="F62" s="465">
        <v>0</v>
      </c>
      <c r="G62" s="439" t="s">
        <v>118</v>
      </c>
      <c r="H62" s="465">
        <v>0</v>
      </c>
      <c r="I62" s="439">
        <v>0</v>
      </c>
      <c r="J62" s="465" t="s">
        <v>118</v>
      </c>
      <c r="K62" s="439">
        <v>0</v>
      </c>
      <c r="L62" s="465">
        <v>0</v>
      </c>
      <c r="M62" s="439">
        <v>0</v>
      </c>
      <c r="N62" s="465">
        <v>0</v>
      </c>
      <c r="O62" s="439">
        <v>0</v>
      </c>
      <c r="P62" s="465">
        <v>0</v>
      </c>
      <c r="Q62" s="439">
        <v>0</v>
      </c>
      <c r="R62" s="462">
        <v>0</v>
      </c>
    </row>
    <row r="63" spans="1:18" x14ac:dyDescent="0.2">
      <c r="A63" s="366" t="s">
        <v>161</v>
      </c>
      <c r="B63" s="354" t="s">
        <v>120</v>
      </c>
      <c r="C63" s="439" t="s">
        <v>118</v>
      </c>
      <c r="D63" s="465">
        <v>0</v>
      </c>
      <c r="E63" s="439">
        <v>0</v>
      </c>
      <c r="F63" s="465">
        <v>0</v>
      </c>
      <c r="G63" s="439" t="s">
        <v>118</v>
      </c>
      <c r="H63" s="465">
        <v>0</v>
      </c>
      <c r="I63" s="439">
        <v>0</v>
      </c>
      <c r="J63" s="465" t="s">
        <v>118</v>
      </c>
      <c r="K63" s="439">
        <v>0</v>
      </c>
      <c r="L63" s="465">
        <v>0</v>
      </c>
      <c r="M63" s="439">
        <v>0</v>
      </c>
      <c r="N63" s="465">
        <v>0</v>
      </c>
      <c r="O63" s="439">
        <v>0</v>
      </c>
      <c r="P63" s="465">
        <v>3210</v>
      </c>
      <c r="Q63" s="439">
        <v>0</v>
      </c>
      <c r="R63" s="462">
        <v>0</v>
      </c>
    </row>
    <row r="64" spans="1:18" x14ac:dyDescent="0.2">
      <c r="A64" s="220"/>
      <c r="B64" s="220"/>
      <c r="C64" s="405"/>
      <c r="D64" s="446"/>
      <c r="E64" s="405"/>
      <c r="F64" s="446"/>
      <c r="G64" s="405"/>
      <c r="H64" s="446"/>
      <c r="I64" s="405"/>
      <c r="J64" s="446"/>
      <c r="K64" s="405"/>
      <c r="L64" s="446"/>
      <c r="M64" s="405"/>
      <c r="N64" s="446"/>
      <c r="O64" s="405"/>
      <c r="P64" s="446"/>
      <c r="Q64" s="405"/>
      <c r="R64" s="446"/>
    </row>
    <row r="65" spans="1:18" x14ac:dyDescent="0.2">
      <c r="A65" s="366" t="s">
        <v>160</v>
      </c>
      <c r="B65" s="354" t="s">
        <v>62</v>
      </c>
      <c r="C65" s="439">
        <v>8333.3333333333339</v>
      </c>
      <c r="D65" s="465">
        <v>931.66666666666663</v>
      </c>
      <c r="E65" s="439">
        <v>0</v>
      </c>
      <c r="F65" s="465">
        <v>125</v>
      </c>
      <c r="G65" s="439">
        <v>159.315</v>
      </c>
      <c r="H65" s="465">
        <v>0</v>
      </c>
      <c r="I65" s="439">
        <v>1375</v>
      </c>
      <c r="J65" s="465">
        <v>1250</v>
      </c>
      <c r="K65" s="439">
        <v>0</v>
      </c>
      <c r="L65" s="465">
        <v>0</v>
      </c>
      <c r="M65" s="439">
        <v>1176.4705882352941</v>
      </c>
      <c r="N65" s="465">
        <v>0</v>
      </c>
      <c r="O65" s="439">
        <v>0</v>
      </c>
      <c r="P65" s="465">
        <v>3835.8333333333335</v>
      </c>
      <c r="Q65" s="439">
        <v>885</v>
      </c>
      <c r="R65" s="462">
        <v>0</v>
      </c>
    </row>
    <row r="66" spans="1:18" x14ac:dyDescent="0.2">
      <c r="A66" s="366" t="s">
        <v>160</v>
      </c>
      <c r="B66" s="354" t="s">
        <v>50</v>
      </c>
      <c r="C66" s="439">
        <v>0</v>
      </c>
      <c r="D66" s="465">
        <v>0</v>
      </c>
      <c r="E66" s="439">
        <v>0</v>
      </c>
      <c r="F66" s="465">
        <v>0</v>
      </c>
      <c r="G66" s="439">
        <v>0</v>
      </c>
      <c r="H66" s="465">
        <v>0</v>
      </c>
      <c r="I66" s="439">
        <v>0</v>
      </c>
      <c r="J66" s="465">
        <v>0</v>
      </c>
      <c r="K66" s="439">
        <v>0</v>
      </c>
      <c r="L66" s="465">
        <v>0</v>
      </c>
      <c r="M66" s="439">
        <v>0</v>
      </c>
      <c r="N66" s="465">
        <v>0</v>
      </c>
      <c r="O66" s="439">
        <v>0</v>
      </c>
      <c r="P66" s="465">
        <v>0</v>
      </c>
      <c r="Q66" s="439">
        <v>0</v>
      </c>
      <c r="R66" s="462">
        <v>0</v>
      </c>
    </row>
    <row r="67" spans="1:18" x14ac:dyDescent="0.2">
      <c r="A67" s="366" t="s">
        <v>160</v>
      </c>
      <c r="B67" s="354" t="s">
        <v>110</v>
      </c>
      <c r="C67" s="454">
        <v>15</v>
      </c>
      <c r="D67" s="453">
        <v>21</v>
      </c>
      <c r="E67" s="454">
        <v>15</v>
      </c>
      <c r="F67" s="453">
        <v>16</v>
      </c>
      <c r="G67" s="454">
        <v>18</v>
      </c>
      <c r="H67" s="453">
        <v>15</v>
      </c>
      <c r="I67" s="454">
        <v>16</v>
      </c>
      <c r="J67" s="453">
        <v>16</v>
      </c>
      <c r="K67" s="454">
        <v>15</v>
      </c>
      <c r="L67" s="453">
        <v>15</v>
      </c>
      <c r="M67" s="454">
        <v>17</v>
      </c>
      <c r="N67" s="453">
        <v>15</v>
      </c>
      <c r="O67" s="454">
        <v>15</v>
      </c>
      <c r="P67" s="453">
        <v>24</v>
      </c>
      <c r="Q67" s="454">
        <v>20</v>
      </c>
      <c r="R67" s="460">
        <v>15</v>
      </c>
    </row>
    <row r="68" spans="1:18" x14ac:dyDescent="0.2">
      <c r="A68" s="366" t="s">
        <v>160</v>
      </c>
      <c r="B68" s="354" t="s">
        <v>119</v>
      </c>
      <c r="C68" s="439">
        <v>0</v>
      </c>
      <c r="D68" s="465">
        <v>0</v>
      </c>
      <c r="E68" s="439">
        <v>0</v>
      </c>
      <c r="F68" s="465">
        <v>0</v>
      </c>
      <c r="G68" s="439">
        <v>0</v>
      </c>
      <c r="H68" s="465">
        <v>0</v>
      </c>
      <c r="I68" s="439">
        <v>0</v>
      </c>
      <c r="J68" s="465">
        <v>0</v>
      </c>
      <c r="K68" s="439">
        <v>0</v>
      </c>
      <c r="L68" s="465">
        <v>0</v>
      </c>
      <c r="M68" s="439">
        <v>0</v>
      </c>
      <c r="N68" s="465">
        <v>0</v>
      </c>
      <c r="O68" s="439">
        <v>0</v>
      </c>
      <c r="P68" s="465">
        <v>0</v>
      </c>
      <c r="Q68" s="439">
        <v>0</v>
      </c>
      <c r="R68" s="462">
        <v>0</v>
      </c>
    </row>
    <row r="69" spans="1:18" x14ac:dyDescent="0.2">
      <c r="A69" s="351" t="s">
        <v>160</v>
      </c>
      <c r="B69" s="355" t="s">
        <v>120</v>
      </c>
      <c r="C69" s="441">
        <v>0</v>
      </c>
      <c r="D69" s="467">
        <v>0</v>
      </c>
      <c r="E69" s="441">
        <v>0</v>
      </c>
      <c r="F69" s="467">
        <v>0</v>
      </c>
      <c r="G69" s="441">
        <v>0</v>
      </c>
      <c r="H69" s="467">
        <v>0</v>
      </c>
      <c r="I69" s="441">
        <v>0</v>
      </c>
      <c r="J69" s="467">
        <v>0</v>
      </c>
      <c r="K69" s="441">
        <v>0</v>
      </c>
      <c r="L69" s="467">
        <v>0</v>
      </c>
      <c r="M69" s="441">
        <v>0</v>
      </c>
      <c r="N69" s="467">
        <v>0</v>
      </c>
      <c r="O69" s="441">
        <v>0</v>
      </c>
      <c r="P69" s="467">
        <v>3052.5</v>
      </c>
      <c r="Q69" s="441">
        <v>0</v>
      </c>
      <c r="R69" s="464">
        <v>0</v>
      </c>
    </row>
    <row r="70" spans="1:18" x14ac:dyDescent="0.2">
      <c r="C70" s="359" t="s">
        <v>121</v>
      </c>
    </row>
  </sheetData>
  <mergeCells count="2">
    <mergeCell ref="C3:R3"/>
    <mergeCell ref="C24:R24"/>
  </mergeCells>
  <hyperlinks>
    <hyperlink ref="A1" location="Index!A1" display="Back to 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workbookViewId="0"/>
  </sheetViews>
  <sheetFormatPr defaultRowHeight="12.75" x14ac:dyDescent="0.2"/>
  <cols>
    <col min="1" max="1" width="14" customWidth="1"/>
    <col min="2" max="2" width="11.5703125" customWidth="1"/>
    <col min="3" max="3" width="14.28515625" customWidth="1"/>
    <col min="4" max="4" width="15.140625" customWidth="1"/>
    <col min="5" max="5" width="14.28515625" customWidth="1"/>
    <col min="6" max="6" width="15" customWidth="1"/>
    <col min="7" max="7" width="13.7109375" customWidth="1"/>
    <col min="8" max="8" width="15.140625" customWidth="1"/>
    <col min="9" max="15" width="18.85546875" customWidth="1"/>
    <col min="16" max="16" width="18.42578125" customWidth="1"/>
    <col min="18" max="18" width="18.28515625" customWidth="1"/>
    <col min="19" max="19" width="17.7109375" customWidth="1"/>
    <col min="21" max="21" width="19.42578125" customWidth="1"/>
    <col min="23" max="23" width="44.140625" customWidth="1"/>
  </cols>
  <sheetData>
    <row r="1" spans="1:23" s="213" customFormat="1" x14ac:dyDescent="0.2">
      <c r="A1" s="367" t="s">
        <v>162</v>
      </c>
    </row>
    <row r="2" spans="1:23" s="213" customFormat="1" x14ac:dyDescent="0.2">
      <c r="A2" s="676"/>
    </row>
    <row r="3" spans="1:23" s="199" customFormat="1" ht="24" thickBot="1" x14ac:dyDescent="0.4">
      <c r="A3" s="723" t="s">
        <v>126</v>
      </c>
      <c r="D3" s="369" t="s">
        <v>2</v>
      </c>
      <c r="E3" s="478"/>
      <c r="F3" s="478"/>
      <c r="G3" s="478"/>
      <c r="H3" s="478"/>
      <c r="I3" s="479"/>
      <c r="J3" s="478"/>
      <c r="K3" s="479"/>
      <c r="L3" s="480"/>
      <c r="M3" s="480"/>
      <c r="N3" s="480"/>
      <c r="O3" s="480"/>
      <c r="P3" s="480"/>
      <c r="Q3" s="480"/>
      <c r="R3" s="480"/>
      <c r="S3" s="480"/>
      <c r="T3" s="480"/>
      <c r="U3" s="480"/>
      <c r="V3" s="480"/>
      <c r="W3" s="480"/>
    </row>
    <row r="4" spans="1:23" s="119" customFormat="1" ht="45" customHeight="1" thickBot="1" x14ac:dyDescent="0.25">
      <c r="A4" s="207" t="s">
        <v>158</v>
      </c>
      <c r="B4" s="241" t="s">
        <v>110</v>
      </c>
      <c r="C4" s="425" t="s">
        <v>109</v>
      </c>
      <c r="D4" s="372" t="s">
        <v>96</v>
      </c>
      <c r="E4" s="1144" t="s">
        <v>23</v>
      </c>
      <c r="F4" s="1148"/>
      <c r="G4" s="372" t="s">
        <v>97</v>
      </c>
      <c r="H4" s="1147" t="s">
        <v>24</v>
      </c>
      <c r="I4" s="1145"/>
      <c r="J4" s="372" t="s">
        <v>105</v>
      </c>
      <c r="K4" s="1149" t="s">
        <v>25</v>
      </c>
      <c r="L4" s="1148"/>
      <c r="M4" s="372" t="s">
        <v>104</v>
      </c>
      <c r="N4" s="1147" t="s">
        <v>26</v>
      </c>
      <c r="O4" s="1145"/>
      <c r="P4" s="372" t="s">
        <v>100</v>
      </c>
      <c r="Q4" s="1144" t="s">
        <v>27</v>
      </c>
      <c r="R4" s="1145"/>
      <c r="S4" s="372" t="s">
        <v>101</v>
      </c>
      <c r="T4" s="1146" t="s">
        <v>64</v>
      </c>
      <c r="U4" s="1145"/>
      <c r="V4" s="372" t="s">
        <v>103</v>
      </c>
      <c r="W4" s="374" t="s">
        <v>28</v>
      </c>
    </row>
    <row r="5" spans="1:23" ht="13.5" thickTop="1" x14ac:dyDescent="0.2">
      <c r="A5" s="1150" t="s">
        <v>63</v>
      </c>
      <c r="B5" s="1103">
        <v>22</v>
      </c>
      <c r="C5" s="1104" t="s">
        <v>62</v>
      </c>
      <c r="D5" s="1120">
        <v>0.36363636363636365</v>
      </c>
      <c r="E5" s="271" t="s">
        <v>46</v>
      </c>
      <c r="F5" s="272">
        <v>0</v>
      </c>
      <c r="G5" s="1129">
        <v>4.5454545454545456E-2</v>
      </c>
      <c r="H5" s="254" t="s">
        <v>46</v>
      </c>
      <c r="I5" s="289">
        <v>0</v>
      </c>
      <c r="J5" s="1107">
        <v>4.5454545454545456E-2</v>
      </c>
      <c r="K5" s="271" t="s">
        <v>46</v>
      </c>
      <c r="L5" s="272">
        <v>0</v>
      </c>
      <c r="M5" s="1117">
        <v>4.5454545454545456E-2</v>
      </c>
      <c r="N5" s="254" t="s">
        <v>46</v>
      </c>
      <c r="O5" s="255">
        <v>0</v>
      </c>
      <c r="P5" s="1107">
        <v>4.5454545454545456E-2</v>
      </c>
      <c r="Q5" s="271" t="s">
        <v>46</v>
      </c>
      <c r="R5" s="272">
        <v>0</v>
      </c>
      <c r="S5" s="1117">
        <v>0.13636363636363635</v>
      </c>
      <c r="T5" s="254" t="s">
        <v>46</v>
      </c>
      <c r="U5" s="255">
        <v>0.5</v>
      </c>
      <c r="V5" s="1107">
        <v>4.5454545454545456E-2</v>
      </c>
      <c r="W5" s="1152" t="s">
        <v>49</v>
      </c>
    </row>
    <row r="6" spans="1:23" x14ac:dyDescent="0.2">
      <c r="A6" s="1151"/>
      <c r="B6" s="1086"/>
      <c r="C6" s="1092"/>
      <c r="D6" s="1114"/>
      <c r="E6" s="258" t="s">
        <v>48</v>
      </c>
      <c r="F6" s="259">
        <v>0.5714285714285714</v>
      </c>
      <c r="G6" s="1115"/>
      <c r="H6" s="219" t="s">
        <v>48</v>
      </c>
      <c r="I6" s="230">
        <v>0</v>
      </c>
      <c r="J6" s="1108"/>
      <c r="K6" s="258" t="s">
        <v>48</v>
      </c>
      <c r="L6" s="259">
        <v>0</v>
      </c>
      <c r="M6" s="1116"/>
      <c r="N6" s="219" t="s">
        <v>48</v>
      </c>
      <c r="O6" s="224">
        <v>0</v>
      </c>
      <c r="P6" s="1108"/>
      <c r="Q6" s="258" t="s">
        <v>48</v>
      </c>
      <c r="R6" s="259">
        <v>0</v>
      </c>
      <c r="S6" s="1116"/>
      <c r="T6" s="219" t="s">
        <v>48</v>
      </c>
      <c r="U6" s="224">
        <v>0</v>
      </c>
      <c r="V6" s="1108"/>
      <c r="W6" s="1153"/>
    </row>
    <row r="7" spans="1:23" x14ac:dyDescent="0.2">
      <c r="A7" s="1151"/>
      <c r="B7" s="1086"/>
      <c r="C7" s="1092"/>
      <c r="D7" s="1114"/>
      <c r="E7" s="258" t="s">
        <v>45</v>
      </c>
      <c r="F7" s="259">
        <v>0</v>
      </c>
      <c r="G7" s="1115"/>
      <c r="H7" s="219" t="s">
        <v>45</v>
      </c>
      <c r="I7" s="230">
        <v>0</v>
      </c>
      <c r="J7" s="1108"/>
      <c r="K7" s="258" t="s">
        <v>45</v>
      </c>
      <c r="L7" s="259">
        <v>0</v>
      </c>
      <c r="M7" s="1116"/>
      <c r="N7" s="219" t="s">
        <v>45</v>
      </c>
      <c r="O7" s="224">
        <v>0</v>
      </c>
      <c r="P7" s="1108"/>
      <c r="Q7" s="258" t="s">
        <v>45</v>
      </c>
      <c r="R7" s="259">
        <v>0</v>
      </c>
      <c r="S7" s="1116"/>
      <c r="T7" s="219" t="s">
        <v>45</v>
      </c>
      <c r="U7" s="224">
        <v>0</v>
      </c>
      <c r="V7" s="1108"/>
      <c r="W7" s="1153"/>
    </row>
    <row r="8" spans="1:23" x14ac:dyDescent="0.2">
      <c r="A8" s="1151"/>
      <c r="B8" s="1086"/>
      <c r="C8" s="1092"/>
      <c r="D8" s="1114"/>
      <c r="E8" s="258" t="s">
        <v>47</v>
      </c>
      <c r="F8" s="259">
        <v>0.42857142857142855</v>
      </c>
      <c r="G8" s="1115"/>
      <c r="H8" s="219" t="s">
        <v>47</v>
      </c>
      <c r="I8" s="230">
        <v>1</v>
      </c>
      <c r="J8" s="1108"/>
      <c r="K8" s="258" t="s">
        <v>47</v>
      </c>
      <c r="L8" s="259">
        <v>1</v>
      </c>
      <c r="M8" s="1116"/>
      <c r="N8" s="219" t="s">
        <v>47</v>
      </c>
      <c r="O8" s="224">
        <v>1</v>
      </c>
      <c r="P8" s="1108"/>
      <c r="Q8" s="258" t="s">
        <v>47</v>
      </c>
      <c r="R8" s="259">
        <v>1</v>
      </c>
      <c r="S8" s="1116"/>
      <c r="T8" s="219" t="s">
        <v>47</v>
      </c>
      <c r="U8" s="224">
        <v>0.5</v>
      </c>
      <c r="V8" s="1108"/>
      <c r="W8" s="1153"/>
    </row>
    <row r="9" spans="1:23" ht="12.75" customHeight="1" x14ac:dyDescent="0.2">
      <c r="A9" s="391"/>
      <c r="B9" s="239"/>
      <c r="C9" s="240"/>
      <c r="D9" s="270"/>
      <c r="E9" s="1072" t="s">
        <v>71</v>
      </c>
      <c r="F9" s="1073"/>
      <c r="G9" s="225"/>
      <c r="H9" s="228"/>
      <c r="I9" s="231"/>
      <c r="J9" s="267"/>
      <c r="K9" s="274"/>
      <c r="L9" s="275"/>
      <c r="M9" s="234"/>
      <c r="N9" s="228"/>
      <c r="O9" s="235"/>
      <c r="P9" s="267"/>
      <c r="Q9" s="274"/>
      <c r="R9" s="275"/>
      <c r="S9" s="234"/>
      <c r="T9" s="1068" t="s">
        <v>71</v>
      </c>
      <c r="U9" s="1069"/>
      <c r="V9" s="263"/>
      <c r="W9" s="378"/>
    </row>
    <row r="10" spans="1:23" s="8" customFormat="1" x14ac:dyDescent="0.2">
      <c r="A10" s="1154" t="s">
        <v>55</v>
      </c>
      <c r="B10" s="1086">
        <v>18</v>
      </c>
      <c r="C10" s="1091" t="s">
        <v>62</v>
      </c>
      <c r="D10" s="1155">
        <v>0.77777777777777779</v>
      </c>
      <c r="E10" s="258" t="s">
        <v>46</v>
      </c>
      <c r="F10" s="259">
        <v>0</v>
      </c>
      <c r="G10" s="1115">
        <v>0.22222222222222221</v>
      </c>
      <c r="H10" s="219" t="s">
        <v>46</v>
      </c>
      <c r="I10" s="224">
        <v>0</v>
      </c>
      <c r="J10" s="1108">
        <v>0.44444444444444442</v>
      </c>
      <c r="K10" s="258" t="s">
        <v>46</v>
      </c>
      <c r="L10" s="269">
        <v>0.2857142857142857</v>
      </c>
      <c r="M10" s="1116">
        <v>0.16666666666666666</v>
      </c>
      <c r="N10" s="219" t="s">
        <v>46</v>
      </c>
      <c r="O10" s="224">
        <v>0</v>
      </c>
      <c r="P10" s="1108">
        <v>0.1111111111111111</v>
      </c>
      <c r="Q10" s="258" t="s">
        <v>46</v>
      </c>
      <c r="R10" s="259">
        <v>0</v>
      </c>
      <c r="S10" s="1116">
        <v>0.27777777777777779</v>
      </c>
      <c r="T10" s="219" t="s">
        <v>46</v>
      </c>
      <c r="U10" s="224">
        <v>0.5</v>
      </c>
      <c r="V10" s="1108">
        <v>5.5555555555555552E-2</v>
      </c>
      <c r="W10" s="1156" t="s">
        <v>49</v>
      </c>
    </row>
    <row r="11" spans="1:23" s="8" customFormat="1" x14ac:dyDescent="0.2">
      <c r="A11" s="1151"/>
      <c r="B11" s="1086"/>
      <c r="C11" s="1092"/>
      <c r="D11" s="1114"/>
      <c r="E11" s="258" t="s">
        <v>48</v>
      </c>
      <c r="F11" s="259">
        <v>0.23076923076923078</v>
      </c>
      <c r="G11" s="1115"/>
      <c r="H11" s="219" t="s">
        <v>48</v>
      </c>
      <c r="I11" s="224">
        <v>0.25</v>
      </c>
      <c r="J11" s="1108"/>
      <c r="K11" s="258" t="s">
        <v>48</v>
      </c>
      <c r="L11" s="259">
        <v>0</v>
      </c>
      <c r="M11" s="1116"/>
      <c r="N11" s="219" t="s">
        <v>48</v>
      </c>
      <c r="O11" s="224">
        <v>0</v>
      </c>
      <c r="P11" s="1108"/>
      <c r="Q11" s="258" t="s">
        <v>48</v>
      </c>
      <c r="R11" s="259">
        <v>0</v>
      </c>
      <c r="S11" s="1116"/>
      <c r="T11" s="219" t="s">
        <v>48</v>
      </c>
      <c r="U11" s="224">
        <v>0.25</v>
      </c>
      <c r="V11" s="1108"/>
      <c r="W11" s="1153"/>
    </row>
    <row r="12" spans="1:23" s="8" customFormat="1" x14ac:dyDescent="0.2">
      <c r="A12" s="1151"/>
      <c r="B12" s="1086"/>
      <c r="C12" s="1092"/>
      <c r="D12" s="1114"/>
      <c r="E12" s="258" t="s">
        <v>45</v>
      </c>
      <c r="F12" s="259">
        <v>0.23076923076923078</v>
      </c>
      <c r="G12" s="1115"/>
      <c r="H12" s="219" t="s">
        <v>45</v>
      </c>
      <c r="I12" s="224">
        <v>0</v>
      </c>
      <c r="J12" s="1108"/>
      <c r="K12" s="258" t="s">
        <v>45</v>
      </c>
      <c r="L12" s="259">
        <v>0</v>
      </c>
      <c r="M12" s="1116"/>
      <c r="N12" s="219" t="s">
        <v>45</v>
      </c>
      <c r="O12" s="224">
        <v>0</v>
      </c>
      <c r="P12" s="1108"/>
      <c r="Q12" s="258" t="s">
        <v>45</v>
      </c>
      <c r="R12" s="259">
        <v>0</v>
      </c>
      <c r="S12" s="1116"/>
      <c r="T12" s="219" t="s">
        <v>45</v>
      </c>
      <c r="U12" s="224">
        <v>0.25</v>
      </c>
      <c r="V12" s="1108"/>
      <c r="W12" s="1153"/>
    </row>
    <row r="13" spans="1:23" s="8" customFormat="1" x14ac:dyDescent="0.2">
      <c r="A13" s="1151"/>
      <c r="B13" s="1086"/>
      <c r="C13" s="1092"/>
      <c r="D13" s="1114"/>
      <c r="E13" s="258" t="s">
        <v>47</v>
      </c>
      <c r="F13" s="259">
        <v>0.53846153846153844</v>
      </c>
      <c r="G13" s="1115"/>
      <c r="H13" s="219" t="s">
        <v>47</v>
      </c>
      <c r="I13" s="224">
        <v>0.75</v>
      </c>
      <c r="J13" s="1108"/>
      <c r="K13" s="258" t="s">
        <v>47</v>
      </c>
      <c r="L13" s="259">
        <v>0.7142857142857143</v>
      </c>
      <c r="M13" s="1116"/>
      <c r="N13" s="219" t="s">
        <v>47</v>
      </c>
      <c r="O13" s="224">
        <v>1</v>
      </c>
      <c r="P13" s="1108"/>
      <c r="Q13" s="258" t="s">
        <v>47</v>
      </c>
      <c r="R13" s="259">
        <v>1</v>
      </c>
      <c r="S13" s="1116"/>
      <c r="T13" s="219" t="s">
        <v>47</v>
      </c>
      <c r="U13" s="224">
        <v>0</v>
      </c>
      <c r="V13" s="1108"/>
      <c r="W13" s="1153"/>
    </row>
    <row r="14" spans="1:23" s="8" customFormat="1" ht="12.75" customHeight="1" thickBot="1" x14ac:dyDescent="0.25">
      <c r="A14" s="392"/>
      <c r="B14" s="393"/>
      <c r="C14" s="394"/>
      <c r="D14" s="395"/>
      <c r="E14" s="1157" t="s">
        <v>71</v>
      </c>
      <c r="F14" s="1158"/>
      <c r="G14" s="396"/>
      <c r="H14" s="397"/>
      <c r="I14" s="398"/>
      <c r="J14" s="389"/>
      <c r="K14" s="1157" t="s">
        <v>71</v>
      </c>
      <c r="L14" s="1158"/>
      <c r="M14" s="390"/>
      <c r="N14" s="1159"/>
      <c r="O14" s="1160"/>
      <c r="P14" s="389"/>
      <c r="Q14" s="1157" t="s">
        <v>71</v>
      </c>
      <c r="R14" s="1158"/>
      <c r="S14" s="390"/>
      <c r="T14" s="1159" t="s">
        <v>71</v>
      </c>
      <c r="U14" s="1160"/>
      <c r="V14" s="389"/>
      <c r="W14" s="399"/>
    </row>
    <row r="15" spans="1:23" s="8" customFormat="1" ht="12.75" customHeight="1" x14ac:dyDescent="0.2">
      <c r="A15" s="115"/>
      <c r="B15" s="115"/>
      <c r="C15" s="115"/>
      <c r="D15" s="116"/>
      <c r="E15" s="118"/>
      <c r="F15" s="50"/>
      <c r="G15" s="116"/>
      <c r="H15" s="5"/>
      <c r="I15" s="7"/>
      <c r="J15" s="114"/>
      <c r="K15" s="118"/>
      <c r="L15" s="50"/>
      <c r="M15" s="114"/>
      <c r="N15" s="118"/>
      <c r="O15" s="50"/>
      <c r="P15" s="114"/>
      <c r="Q15" s="118"/>
      <c r="R15" s="50"/>
      <c r="S15" s="114"/>
      <c r="T15" s="118"/>
      <c r="U15" s="50"/>
      <c r="V15" s="114"/>
      <c r="W15" s="11"/>
    </row>
    <row r="16" spans="1:23" ht="24" thickBot="1" x14ac:dyDescent="0.4">
      <c r="A16" s="723" t="s">
        <v>112</v>
      </c>
      <c r="D16" s="369" t="s">
        <v>2</v>
      </c>
      <c r="E16" s="370"/>
      <c r="F16" s="370"/>
      <c r="G16" s="370"/>
      <c r="H16" s="370"/>
      <c r="I16" s="371"/>
      <c r="J16" s="370"/>
      <c r="K16" s="371"/>
      <c r="L16" s="3"/>
      <c r="M16" s="3"/>
      <c r="N16" s="3"/>
      <c r="O16" s="3"/>
      <c r="P16" s="3"/>
      <c r="Q16" s="3"/>
      <c r="R16" s="3"/>
      <c r="S16" s="3"/>
      <c r="T16" s="3"/>
      <c r="U16" s="3"/>
      <c r="V16" s="3"/>
      <c r="W16" s="3"/>
    </row>
    <row r="17" spans="1:25" s="119" customFormat="1" ht="45" customHeight="1" thickBot="1" x14ac:dyDescent="0.25">
      <c r="A17" s="207" t="s">
        <v>158</v>
      </c>
      <c r="B17" s="241" t="s">
        <v>110</v>
      </c>
      <c r="C17" s="425" t="s">
        <v>109</v>
      </c>
      <c r="D17" s="372" t="s">
        <v>96</v>
      </c>
      <c r="E17" s="1144" t="s">
        <v>23</v>
      </c>
      <c r="F17" s="1148"/>
      <c r="G17" s="373" t="s">
        <v>97</v>
      </c>
      <c r="H17" s="1147" t="s">
        <v>24</v>
      </c>
      <c r="I17" s="1145"/>
      <c r="J17" s="373" t="s">
        <v>98</v>
      </c>
      <c r="K17" s="1149" t="s">
        <v>25</v>
      </c>
      <c r="L17" s="1148"/>
      <c r="M17" s="373" t="s">
        <v>99</v>
      </c>
      <c r="N17" s="1147" t="s">
        <v>26</v>
      </c>
      <c r="O17" s="1145"/>
      <c r="P17" s="373" t="s">
        <v>100</v>
      </c>
      <c r="Q17" s="1144" t="s">
        <v>27</v>
      </c>
      <c r="R17" s="1145"/>
      <c r="S17" s="373" t="s">
        <v>101</v>
      </c>
      <c r="T17" s="1146" t="s">
        <v>64</v>
      </c>
      <c r="U17" s="1145"/>
      <c r="V17" s="373" t="s">
        <v>102</v>
      </c>
      <c r="W17" s="374" t="s">
        <v>28</v>
      </c>
    </row>
    <row r="18" spans="1:25" s="8" customFormat="1" ht="13.5" thickTop="1" x14ac:dyDescent="0.2">
      <c r="A18" s="1154" t="s">
        <v>63</v>
      </c>
      <c r="B18" s="1086">
        <v>53</v>
      </c>
      <c r="C18" s="1104" t="s">
        <v>62</v>
      </c>
      <c r="D18" s="1114">
        <v>0.13207547169811321</v>
      </c>
      <c r="E18" s="258" t="s">
        <v>46</v>
      </c>
      <c r="F18" s="259">
        <v>0.14285714285714285</v>
      </c>
      <c r="G18" s="1115">
        <v>0</v>
      </c>
      <c r="H18" s="219" t="s">
        <v>46</v>
      </c>
      <c r="I18" s="233" t="s">
        <v>69</v>
      </c>
      <c r="J18" s="1108">
        <v>3.7735849056603772E-2</v>
      </c>
      <c r="K18" s="258" t="s">
        <v>46</v>
      </c>
      <c r="L18" s="265">
        <v>0</v>
      </c>
      <c r="M18" s="1116">
        <v>1.8867924528301886E-2</v>
      </c>
      <c r="N18" s="219" t="s">
        <v>46</v>
      </c>
      <c r="O18" s="224">
        <v>0</v>
      </c>
      <c r="P18" s="1108">
        <v>1.8867924528301886E-2</v>
      </c>
      <c r="Q18" s="258" t="s">
        <v>46</v>
      </c>
      <c r="R18" s="259">
        <v>0</v>
      </c>
      <c r="S18" s="1117">
        <v>5.6603773584905662E-2</v>
      </c>
      <c r="T18" s="254" t="s">
        <v>46</v>
      </c>
      <c r="U18" s="255">
        <v>0</v>
      </c>
      <c r="V18" s="1107">
        <v>0</v>
      </c>
      <c r="W18" s="1152" t="s">
        <v>69</v>
      </c>
    </row>
    <row r="19" spans="1:25" s="8" customFormat="1" x14ac:dyDescent="0.2">
      <c r="A19" s="1151"/>
      <c r="B19" s="1086"/>
      <c r="C19" s="1092"/>
      <c r="D19" s="1114"/>
      <c r="E19" s="258" t="s">
        <v>48</v>
      </c>
      <c r="F19" s="259">
        <v>0.14285714285714285</v>
      </c>
      <c r="G19" s="1115"/>
      <c r="H19" s="219" t="s">
        <v>48</v>
      </c>
      <c r="I19" s="233" t="s">
        <v>69</v>
      </c>
      <c r="J19" s="1108"/>
      <c r="K19" s="258" t="s">
        <v>48</v>
      </c>
      <c r="L19" s="265">
        <v>0.5</v>
      </c>
      <c r="M19" s="1116"/>
      <c r="N19" s="219" t="s">
        <v>48</v>
      </c>
      <c r="O19" s="224">
        <v>0</v>
      </c>
      <c r="P19" s="1108"/>
      <c r="Q19" s="258" t="s">
        <v>48</v>
      </c>
      <c r="R19" s="259">
        <v>0</v>
      </c>
      <c r="S19" s="1116"/>
      <c r="T19" s="219" t="s">
        <v>48</v>
      </c>
      <c r="U19" s="224">
        <v>1</v>
      </c>
      <c r="V19" s="1108"/>
      <c r="W19" s="1153"/>
      <c r="Y19"/>
    </row>
    <row r="20" spans="1:25" s="8" customFormat="1" x14ac:dyDescent="0.2">
      <c r="A20" s="1151"/>
      <c r="B20" s="1086"/>
      <c r="C20" s="1092"/>
      <c r="D20" s="1114"/>
      <c r="E20" s="258" t="s">
        <v>45</v>
      </c>
      <c r="F20" s="259">
        <v>0.14285714285714285</v>
      </c>
      <c r="G20" s="1115"/>
      <c r="H20" s="219" t="s">
        <v>45</v>
      </c>
      <c r="I20" s="233" t="s">
        <v>69</v>
      </c>
      <c r="J20" s="1108"/>
      <c r="K20" s="258" t="s">
        <v>45</v>
      </c>
      <c r="L20" s="265">
        <v>0</v>
      </c>
      <c r="M20" s="1116"/>
      <c r="N20" s="219" t="s">
        <v>45</v>
      </c>
      <c r="O20" s="224">
        <v>0</v>
      </c>
      <c r="P20" s="1108"/>
      <c r="Q20" s="258" t="s">
        <v>45</v>
      </c>
      <c r="R20" s="259">
        <v>0</v>
      </c>
      <c r="S20" s="1116"/>
      <c r="T20" s="219" t="s">
        <v>45</v>
      </c>
      <c r="U20" s="224">
        <v>0</v>
      </c>
      <c r="V20" s="1108"/>
      <c r="W20" s="1153"/>
      <c r="Y20"/>
    </row>
    <row r="21" spans="1:25" s="8" customFormat="1" x14ac:dyDescent="0.2">
      <c r="A21" s="1151"/>
      <c r="B21" s="1086"/>
      <c r="C21" s="1092"/>
      <c r="D21" s="1114"/>
      <c r="E21" s="258" t="s">
        <v>47</v>
      </c>
      <c r="F21" s="259">
        <v>0.5714285714285714</v>
      </c>
      <c r="G21" s="1115"/>
      <c r="H21" s="219" t="s">
        <v>47</v>
      </c>
      <c r="I21" s="233" t="s">
        <v>69</v>
      </c>
      <c r="J21" s="1108"/>
      <c r="K21" s="258" t="s">
        <v>47</v>
      </c>
      <c r="L21" s="265">
        <v>0.5</v>
      </c>
      <c r="M21" s="1116"/>
      <c r="N21" s="219" t="s">
        <v>47</v>
      </c>
      <c r="O21" s="224">
        <v>1</v>
      </c>
      <c r="P21" s="1108"/>
      <c r="Q21" s="258" t="s">
        <v>47</v>
      </c>
      <c r="R21" s="259">
        <v>1</v>
      </c>
      <c r="S21" s="1116"/>
      <c r="T21" s="219" t="s">
        <v>47</v>
      </c>
      <c r="U21" s="224">
        <v>0</v>
      </c>
      <c r="V21" s="1108"/>
      <c r="W21" s="1153"/>
      <c r="Y21"/>
    </row>
    <row r="22" spans="1:25" x14ac:dyDescent="0.2">
      <c r="A22" s="375"/>
      <c r="B22" s="220"/>
      <c r="C22" s="250"/>
      <c r="D22" s="260"/>
      <c r="E22" s="261"/>
      <c r="F22" s="262"/>
      <c r="G22" s="237"/>
      <c r="H22" s="247"/>
      <c r="I22" s="238"/>
      <c r="J22" s="260"/>
      <c r="K22" s="261"/>
      <c r="L22" s="261"/>
      <c r="M22" s="237"/>
      <c r="N22" s="247"/>
      <c r="O22" s="238"/>
      <c r="P22" s="260"/>
      <c r="Q22" s="261"/>
      <c r="R22" s="262"/>
      <c r="S22" s="237"/>
      <c r="T22" s="1161" t="s">
        <v>70</v>
      </c>
      <c r="U22" s="1162"/>
      <c r="V22" s="260"/>
      <c r="W22" s="376"/>
    </row>
    <row r="23" spans="1:25" s="8" customFormat="1" x14ac:dyDescent="0.2">
      <c r="A23" s="1163" t="s">
        <v>66</v>
      </c>
      <c r="B23" s="1085">
        <v>35</v>
      </c>
      <c r="C23" s="1131" t="s">
        <v>62</v>
      </c>
      <c r="D23" s="1165">
        <v>0.62857142857142856</v>
      </c>
      <c r="E23" s="287" t="s">
        <v>46</v>
      </c>
      <c r="F23" s="288">
        <v>0.05</v>
      </c>
      <c r="G23" s="1166">
        <v>2.8571428571428571E-2</v>
      </c>
      <c r="H23" s="245" t="s">
        <v>46</v>
      </c>
      <c r="I23" s="246">
        <v>0</v>
      </c>
      <c r="J23" s="1169">
        <v>0.2</v>
      </c>
      <c r="K23" s="287" t="s">
        <v>46</v>
      </c>
      <c r="L23" s="290">
        <v>0.2857142857142857</v>
      </c>
      <c r="M23" s="1170">
        <v>8.5714285714285715E-2</v>
      </c>
      <c r="N23" s="245" t="s">
        <v>46</v>
      </c>
      <c r="O23" s="246">
        <v>0</v>
      </c>
      <c r="P23" s="1169">
        <v>5.7142857142857141E-2</v>
      </c>
      <c r="Q23" s="287" t="s">
        <v>46</v>
      </c>
      <c r="R23" s="288">
        <v>0</v>
      </c>
      <c r="S23" s="1170">
        <v>0.22857142857142856</v>
      </c>
      <c r="T23" s="245" t="s">
        <v>46</v>
      </c>
      <c r="U23" s="246">
        <v>0.5714285714285714</v>
      </c>
      <c r="V23" s="1169">
        <v>0.11428571428571428</v>
      </c>
      <c r="W23" s="1167" t="s">
        <v>83</v>
      </c>
      <c r="Y23"/>
    </row>
    <row r="24" spans="1:25" s="8" customFormat="1" x14ac:dyDescent="0.2">
      <c r="A24" s="1164"/>
      <c r="B24" s="1086"/>
      <c r="C24" s="1092"/>
      <c r="D24" s="1114"/>
      <c r="E24" s="258" t="s">
        <v>48</v>
      </c>
      <c r="F24" s="259">
        <v>0.25</v>
      </c>
      <c r="G24" s="1115"/>
      <c r="H24" s="219" t="s">
        <v>48</v>
      </c>
      <c r="I24" s="224">
        <v>0</v>
      </c>
      <c r="J24" s="1108"/>
      <c r="K24" s="258" t="s">
        <v>48</v>
      </c>
      <c r="L24" s="265">
        <v>0.2857142857142857</v>
      </c>
      <c r="M24" s="1116"/>
      <c r="N24" s="219" t="s">
        <v>48</v>
      </c>
      <c r="O24" s="224">
        <v>0</v>
      </c>
      <c r="P24" s="1108"/>
      <c r="Q24" s="258" t="s">
        <v>48</v>
      </c>
      <c r="R24" s="259">
        <v>0</v>
      </c>
      <c r="S24" s="1116"/>
      <c r="T24" s="219" t="s">
        <v>48</v>
      </c>
      <c r="U24" s="224">
        <v>0</v>
      </c>
      <c r="V24" s="1108"/>
      <c r="W24" s="1153"/>
      <c r="Y24"/>
    </row>
    <row r="25" spans="1:25" s="8" customFormat="1" x14ac:dyDescent="0.2">
      <c r="A25" s="1164"/>
      <c r="B25" s="1086"/>
      <c r="C25" s="1092"/>
      <c r="D25" s="1114"/>
      <c r="E25" s="258" t="s">
        <v>45</v>
      </c>
      <c r="F25" s="259">
        <v>0.25</v>
      </c>
      <c r="G25" s="1115"/>
      <c r="H25" s="219" t="s">
        <v>45</v>
      </c>
      <c r="I25" s="224">
        <v>1</v>
      </c>
      <c r="J25" s="1108"/>
      <c r="K25" s="258" t="s">
        <v>45</v>
      </c>
      <c r="L25" s="265">
        <v>0.14285714285714285</v>
      </c>
      <c r="M25" s="1116"/>
      <c r="N25" s="219" t="s">
        <v>45</v>
      </c>
      <c r="O25" s="224">
        <v>0.5</v>
      </c>
      <c r="P25" s="1108"/>
      <c r="Q25" s="258" t="s">
        <v>45</v>
      </c>
      <c r="R25" s="259">
        <v>0.5</v>
      </c>
      <c r="S25" s="1116"/>
      <c r="T25" s="219" t="s">
        <v>45</v>
      </c>
      <c r="U25" s="233">
        <v>0.14285714285714285</v>
      </c>
      <c r="V25" s="1108"/>
      <c r="W25" s="1153"/>
      <c r="Y25"/>
    </row>
    <row r="26" spans="1:25" s="8" customFormat="1" x14ac:dyDescent="0.2">
      <c r="A26" s="1164"/>
      <c r="B26" s="1086"/>
      <c r="C26" s="1092"/>
      <c r="D26" s="1114"/>
      <c r="E26" s="258" t="s">
        <v>47</v>
      </c>
      <c r="F26" s="259">
        <v>0.45</v>
      </c>
      <c r="G26" s="1115"/>
      <c r="H26" s="219" t="s">
        <v>47</v>
      </c>
      <c r="I26" s="224">
        <v>0</v>
      </c>
      <c r="J26" s="1108"/>
      <c r="K26" s="258" t="s">
        <v>47</v>
      </c>
      <c r="L26" s="265">
        <v>0.2857142857142857</v>
      </c>
      <c r="M26" s="1116"/>
      <c r="N26" s="219" t="s">
        <v>47</v>
      </c>
      <c r="O26" s="224">
        <v>0.5</v>
      </c>
      <c r="P26" s="1108"/>
      <c r="Q26" s="258" t="s">
        <v>47</v>
      </c>
      <c r="R26" s="259">
        <v>0.5</v>
      </c>
      <c r="S26" s="1116"/>
      <c r="T26" s="219" t="s">
        <v>47</v>
      </c>
      <c r="U26" s="224">
        <v>0.2857142857142857</v>
      </c>
      <c r="V26" s="1108"/>
      <c r="W26" s="1153"/>
      <c r="Y26"/>
    </row>
    <row r="27" spans="1:25" ht="12.75" customHeight="1" x14ac:dyDescent="0.2">
      <c r="A27" s="377" t="s">
        <v>67</v>
      </c>
      <c r="B27" s="252"/>
      <c r="C27" s="253"/>
      <c r="D27" s="263"/>
      <c r="E27" s="1072" t="s">
        <v>70</v>
      </c>
      <c r="F27" s="1073"/>
      <c r="G27" s="248"/>
      <c r="H27" s="1068"/>
      <c r="I27" s="1069"/>
      <c r="J27" s="263"/>
      <c r="K27" s="1072"/>
      <c r="L27" s="1168"/>
      <c r="M27" s="292"/>
      <c r="N27" s="1068" t="s">
        <v>71</v>
      </c>
      <c r="O27" s="1069"/>
      <c r="P27" s="293"/>
      <c r="Q27" s="273"/>
      <c r="R27" s="264"/>
      <c r="S27" s="248"/>
      <c r="T27" s="1068" t="s">
        <v>71</v>
      </c>
      <c r="U27" s="1069"/>
      <c r="V27" s="263"/>
      <c r="W27" s="378"/>
    </row>
    <row r="28" spans="1:25" s="8" customFormat="1" x14ac:dyDescent="0.2">
      <c r="A28" s="1163" t="s">
        <v>59</v>
      </c>
      <c r="B28" s="1085">
        <v>29</v>
      </c>
      <c r="C28" s="1131" t="s">
        <v>62</v>
      </c>
      <c r="D28" s="1165">
        <v>0.7931034482758621</v>
      </c>
      <c r="E28" s="287" t="s">
        <v>46</v>
      </c>
      <c r="F28" s="288">
        <v>0.17391304347826086</v>
      </c>
      <c r="G28" s="1166">
        <v>0.31034482758620691</v>
      </c>
      <c r="H28" s="245" t="s">
        <v>46</v>
      </c>
      <c r="I28" s="246">
        <v>0.22222222222222221</v>
      </c>
      <c r="J28" s="1169">
        <v>0.51724137931034486</v>
      </c>
      <c r="K28" s="287" t="s">
        <v>46</v>
      </c>
      <c r="L28" s="290">
        <v>0.46666666666666667</v>
      </c>
      <c r="M28" s="1170">
        <v>0.37931034482758619</v>
      </c>
      <c r="N28" s="245" t="s">
        <v>46</v>
      </c>
      <c r="O28" s="246">
        <v>0.27272727272727271</v>
      </c>
      <c r="P28" s="1169">
        <v>0.2413793103448276</v>
      </c>
      <c r="Q28" s="287" t="s">
        <v>46</v>
      </c>
      <c r="R28" s="288">
        <v>0.14285714285714285</v>
      </c>
      <c r="S28" s="1170">
        <v>0.41379310344827586</v>
      </c>
      <c r="T28" s="245" t="s">
        <v>46</v>
      </c>
      <c r="U28" s="246">
        <v>0.5</v>
      </c>
      <c r="V28" s="1169">
        <v>0.10344827586206896</v>
      </c>
      <c r="W28" s="1167" t="s">
        <v>77</v>
      </c>
      <c r="Y28"/>
    </row>
    <row r="29" spans="1:25" s="8" customFormat="1" x14ac:dyDescent="0.2">
      <c r="A29" s="1164"/>
      <c r="B29" s="1086"/>
      <c r="C29" s="1092"/>
      <c r="D29" s="1114"/>
      <c r="E29" s="258" t="s">
        <v>48</v>
      </c>
      <c r="F29" s="259">
        <v>0.21739130434782608</v>
      </c>
      <c r="G29" s="1115"/>
      <c r="H29" s="219" t="s">
        <v>48</v>
      </c>
      <c r="I29" s="224">
        <v>0</v>
      </c>
      <c r="J29" s="1108"/>
      <c r="K29" s="258" t="s">
        <v>48</v>
      </c>
      <c r="L29" s="265">
        <v>0.2</v>
      </c>
      <c r="M29" s="1116"/>
      <c r="N29" s="219" t="s">
        <v>48</v>
      </c>
      <c r="O29" s="224">
        <v>0.27272727272727271</v>
      </c>
      <c r="P29" s="1108"/>
      <c r="Q29" s="258" t="s">
        <v>48</v>
      </c>
      <c r="R29" s="259">
        <v>0.14285714285714285</v>
      </c>
      <c r="S29" s="1116"/>
      <c r="T29" s="219" t="s">
        <v>48</v>
      </c>
      <c r="U29" s="224">
        <v>0.16666666666666666</v>
      </c>
      <c r="V29" s="1108"/>
      <c r="W29" s="1153"/>
      <c r="Y29"/>
    </row>
    <row r="30" spans="1:25" s="8" customFormat="1" x14ac:dyDescent="0.2">
      <c r="A30" s="1164"/>
      <c r="B30" s="1086"/>
      <c r="C30" s="1092"/>
      <c r="D30" s="1114"/>
      <c r="E30" s="258" t="s">
        <v>45</v>
      </c>
      <c r="F30" s="259">
        <v>0.30434782608695654</v>
      </c>
      <c r="G30" s="1115"/>
      <c r="H30" s="219" t="s">
        <v>45</v>
      </c>
      <c r="I30" s="224">
        <v>0</v>
      </c>
      <c r="J30" s="1108"/>
      <c r="K30" s="258" t="s">
        <v>45</v>
      </c>
      <c r="L30" s="265">
        <v>0.2</v>
      </c>
      <c r="M30" s="1116"/>
      <c r="N30" s="219" t="s">
        <v>45</v>
      </c>
      <c r="O30" s="224">
        <v>0</v>
      </c>
      <c r="P30" s="1108"/>
      <c r="Q30" s="258" t="s">
        <v>45</v>
      </c>
      <c r="R30" s="259">
        <v>0</v>
      </c>
      <c r="S30" s="1116"/>
      <c r="T30" s="219" t="s">
        <v>45</v>
      </c>
      <c r="U30" s="224">
        <v>8.3333333333333329E-2</v>
      </c>
      <c r="V30" s="1108"/>
      <c r="W30" s="1153"/>
      <c r="Y30"/>
    </row>
    <row r="31" spans="1:25" s="8" customFormat="1" x14ac:dyDescent="0.2">
      <c r="A31" s="1164"/>
      <c r="B31" s="1086"/>
      <c r="C31" s="1092"/>
      <c r="D31" s="1114"/>
      <c r="E31" s="258" t="s">
        <v>47</v>
      </c>
      <c r="F31" s="259">
        <v>0.30434782608695654</v>
      </c>
      <c r="G31" s="1115"/>
      <c r="H31" s="219" t="s">
        <v>47</v>
      </c>
      <c r="I31" s="224">
        <v>0.77777777777777779</v>
      </c>
      <c r="J31" s="1108"/>
      <c r="K31" s="258" t="s">
        <v>47</v>
      </c>
      <c r="L31" s="265">
        <v>0.13333333333333333</v>
      </c>
      <c r="M31" s="1116"/>
      <c r="N31" s="219" t="s">
        <v>47</v>
      </c>
      <c r="O31" s="224">
        <v>0.45454545454545453</v>
      </c>
      <c r="P31" s="1108"/>
      <c r="Q31" s="258" t="s">
        <v>47</v>
      </c>
      <c r="R31" s="259">
        <v>0.7142857142857143</v>
      </c>
      <c r="S31" s="1116"/>
      <c r="T31" s="219" t="s">
        <v>47</v>
      </c>
      <c r="U31" s="224">
        <v>0.25</v>
      </c>
      <c r="V31" s="1108"/>
      <c r="W31" s="1153"/>
      <c r="Y31"/>
    </row>
    <row r="32" spans="1:25" x14ac:dyDescent="0.2">
      <c r="A32" s="379"/>
      <c r="B32" s="252"/>
      <c r="C32" s="253"/>
      <c r="D32" s="263"/>
      <c r="E32" s="273"/>
      <c r="F32" s="264"/>
      <c r="G32" s="248"/>
      <c r="H32" s="256"/>
      <c r="I32" s="257"/>
      <c r="J32" s="263"/>
      <c r="K32" s="273"/>
      <c r="L32" s="273"/>
      <c r="M32" s="248"/>
      <c r="N32" s="256"/>
      <c r="O32" s="257"/>
      <c r="P32" s="263"/>
      <c r="Q32" s="273"/>
      <c r="R32" s="264"/>
      <c r="S32" s="248"/>
      <c r="T32" s="256"/>
      <c r="U32" s="257"/>
      <c r="V32" s="263"/>
      <c r="W32" s="378"/>
    </row>
    <row r="33" spans="1:25" s="8" customFormat="1" x14ac:dyDescent="0.2">
      <c r="A33" s="1154" t="s">
        <v>68</v>
      </c>
      <c r="B33" s="1086">
        <v>26</v>
      </c>
      <c r="C33" s="1131" t="s">
        <v>62</v>
      </c>
      <c r="D33" s="1114">
        <v>1</v>
      </c>
      <c r="E33" s="258" t="s">
        <v>46</v>
      </c>
      <c r="F33" s="259">
        <v>0</v>
      </c>
      <c r="G33" s="1115">
        <v>0.76923076923076927</v>
      </c>
      <c r="H33" s="219" t="s">
        <v>46</v>
      </c>
      <c r="I33" s="224">
        <v>0.26315789473684209</v>
      </c>
      <c r="J33" s="1108">
        <v>0.88461538461538458</v>
      </c>
      <c r="K33" s="258" t="s">
        <v>46</v>
      </c>
      <c r="L33" s="265">
        <v>0.22727272727272727</v>
      </c>
      <c r="M33" s="1116">
        <v>0.76923076923076927</v>
      </c>
      <c r="N33" s="219" t="s">
        <v>46</v>
      </c>
      <c r="O33" s="224">
        <v>0.52631578947368418</v>
      </c>
      <c r="P33" s="1108">
        <v>0.73076923076923073</v>
      </c>
      <c r="Q33" s="258" t="s">
        <v>46</v>
      </c>
      <c r="R33" s="259">
        <v>0.31578947368421051</v>
      </c>
      <c r="S33" s="1116">
        <v>0.80769230769230771</v>
      </c>
      <c r="T33" s="219" t="s">
        <v>46</v>
      </c>
      <c r="U33" s="224">
        <v>0.89473684210526316</v>
      </c>
      <c r="V33" s="1108">
        <v>0.23076923076923078</v>
      </c>
      <c r="W33" s="1156" t="s">
        <v>84</v>
      </c>
      <c r="Y33"/>
    </row>
    <row r="34" spans="1:25" s="8" customFormat="1" x14ac:dyDescent="0.2">
      <c r="A34" s="1151"/>
      <c r="B34" s="1086"/>
      <c r="C34" s="1092"/>
      <c r="D34" s="1114"/>
      <c r="E34" s="258" t="s">
        <v>48</v>
      </c>
      <c r="F34" s="259">
        <v>0.24</v>
      </c>
      <c r="G34" s="1115"/>
      <c r="H34" s="219" t="s">
        <v>48</v>
      </c>
      <c r="I34" s="224">
        <v>0</v>
      </c>
      <c r="J34" s="1108"/>
      <c r="K34" s="258" t="s">
        <v>48</v>
      </c>
      <c r="L34" s="265">
        <v>0.22727272727272727</v>
      </c>
      <c r="M34" s="1116"/>
      <c r="N34" s="219" t="s">
        <v>48</v>
      </c>
      <c r="O34" s="224">
        <v>5.2631578947368418E-2</v>
      </c>
      <c r="P34" s="1108"/>
      <c r="Q34" s="258" t="s">
        <v>48</v>
      </c>
      <c r="R34" s="259">
        <v>5.2631578947368418E-2</v>
      </c>
      <c r="S34" s="1116"/>
      <c r="T34" s="219" t="s">
        <v>48</v>
      </c>
      <c r="U34" s="224">
        <v>0.10526315789473684</v>
      </c>
      <c r="V34" s="1108"/>
      <c r="W34" s="1153"/>
      <c r="Y34"/>
    </row>
    <row r="35" spans="1:25" s="8" customFormat="1" x14ac:dyDescent="0.2">
      <c r="A35" s="1151"/>
      <c r="B35" s="1086"/>
      <c r="C35" s="1092"/>
      <c r="D35" s="1114"/>
      <c r="E35" s="258" t="s">
        <v>45</v>
      </c>
      <c r="F35" s="259">
        <v>0.4</v>
      </c>
      <c r="G35" s="1115"/>
      <c r="H35" s="219" t="s">
        <v>45</v>
      </c>
      <c r="I35" s="224">
        <v>0.10526315789473684</v>
      </c>
      <c r="J35" s="1108"/>
      <c r="K35" s="258" t="s">
        <v>45</v>
      </c>
      <c r="L35" s="265">
        <v>0.27272727272727271</v>
      </c>
      <c r="M35" s="1116"/>
      <c r="N35" s="219" t="s">
        <v>45</v>
      </c>
      <c r="O35" s="224">
        <v>0</v>
      </c>
      <c r="P35" s="1108"/>
      <c r="Q35" s="258" t="s">
        <v>45</v>
      </c>
      <c r="R35" s="259">
        <v>5.2631578947368418E-2</v>
      </c>
      <c r="S35" s="1116"/>
      <c r="T35" s="219" t="s">
        <v>45</v>
      </c>
      <c r="U35" s="224">
        <v>0</v>
      </c>
      <c r="V35" s="1108"/>
      <c r="W35" s="1153"/>
      <c r="Y35"/>
    </row>
    <row r="36" spans="1:25" s="8" customFormat="1" x14ac:dyDescent="0.2">
      <c r="A36" s="1151"/>
      <c r="B36" s="1086"/>
      <c r="C36" s="1092"/>
      <c r="D36" s="1114"/>
      <c r="E36" s="258" t="s">
        <v>47</v>
      </c>
      <c r="F36" s="259">
        <v>0.36</v>
      </c>
      <c r="G36" s="1115"/>
      <c r="H36" s="219" t="s">
        <v>47</v>
      </c>
      <c r="I36" s="224">
        <v>0.63157894736842102</v>
      </c>
      <c r="J36" s="1108"/>
      <c r="K36" s="258" t="s">
        <v>47</v>
      </c>
      <c r="L36" s="265">
        <v>0.27272727272727271</v>
      </c>
      <c r="M36" s="1116"/>
      <c r="N36" s="219" t="s">
        <v>47</v>
      </c>
      <c r="O36" s="224">
        <v>0.42105263157894735</v>
      </c>
      <c r="P36" s="1108"/>
      <c r="Q36" s="258" t="s">
        <v>47</v>
      </c>
      <c r="R36" s="259">
        <v>0.57894736842105265</v>
      </c>
      <c r="S36" s="1116"/>
      <c r="T36" s="219" t="s">
        <v>47</v>
      </c>
      <c r="U36" s="224">
        <v>0</v>
      </c>
      <c r="V36" s="1108"/>
      <c r="W36" s="1153"/>
      <c r="Y36"/>
    </row>
    <row r="37" spans="1:25" ht="13.5" thickBot="1" x14ac:dyDescent="0.25">
      <c r="A37" s="380"/>
      <c r="B37" s="381"/>
      <c r="C37" s="382"/>
      <c r="D37" s="383"/>
      <c r="E37" s="1157" t="s">
        <v>71</v>
      </c>
      <c r="F37" s="1158"/>
      <c r="G37" s="384"/>
      <c r="H37" s="1171" t="s">
        <v>71</v>
      </c>
      <c r="I37" s="1172"/>
      <c r="J37" s="383"/>
      <c r="K37" s="1157" t="s">
        <v>71</v>
      </c>
      <c r="L37" s="1173"/>
      <c r="M37" s="384"/>
      <c r="N37" s="1159" t="s">
        <v>71</v>
      </c>
      <c r="O37" s="1160"/>
      <c r="P37" s="383"/>
      <c r="Q37" s="1157"/>
      <c r="R37" s="1158"/>
      <c r="S37" s="384"/>
      <c r="T37" s="1159" t="s">
        <v>70</v>
      </c>
      <c r="U37" s="1160"/>
      <c r="V37" s="383"/>
      <c r="W37" s="385"/>
    </row>
    <row r="39" spans="1:25" ht="23.25" x14ac:dyDescent="0.35">
      <c r="A39" s="723" t="s">
        <v>130</v>
      </c>
      <c r="D39" s="369" t="s">
        <v>3</v>
      </c>
      <c r="E39" s="386"/>
      <c r="F39" s="386"/>
      <c r="G39" s="386"/>
      <c r="H39" s="386"/>
      <c r="I39" s="387"/>
    </row>
    <row r="40" spans="1:25" ht="64.5" thickBot="1" x14ac:dyDescent="0.25">
      <c r="A40" s="207" t="s">
        <v>158</v>
      </c>
      <c r="B40" s="241" t="s">
        <v>110</v>
      </c>
      <c r="C40" s="425" t="s">
        <v>109</v>
      </c>
      <c r="D40" s="266" t="s">
        <v>88</v>
      </c>
      <c r="E40" s="243" t="s">
        <v>79</v>
      </c>
      <c r="F40" s="266" t="s">
        <v>91</v>
      </c>
      <c r="G40" s="236" t="s">
        <v>81</v>
      </c>
      <c r="H40" s="266" t="s">
        <v>89</v>
      </c>
      <c r="I40" s="243" t="s">
        <v>80</v>
      </c>
      <c r="J40" s="266" t="s">
        <v>90</v>
      </c>
      <c r="K40" s="226" t="s">
        <v>85</v>
      </c>
      <c r="L40" s="266" t="s">
        <v>92</v>
      </c>
      <c r="M40" s="242" t="s">
        <v>86</v>
      </c>
      <c r="N40" s="266" t="s">
        <v>93</v>
      </c>
      <c r="O40" s="226" t="s">
        <v>87</v>
      </c>
    </row>
    <row r="41" spans="1:25" ht="13.5" customHeight="1" thickTop="1" x14ac:dyDescent="0.2">
      <c r="A41" s="277" t="s">
        <v>63</v>
      </c>
      <c r="B41" s="221">
        <v>22</v>
      </c>
      <c r="C41" s="978" t="s">
        <v>250</v>
      </c>
      <c r="D41" s="324">
        <v>4.5454545454545456E-2</v>
      </c>
      <c r="E41" s="285">
        <v>0</v>
      </c>
      <c r="F41" s="232">
        <v>0.40909090909090912</v>
      </c>
      <c r="G41" s="227">
        <v>4.5454545454545456E-2</v>
      </c>
      <c r="H41" s="268">
        <v>0</v>
      </c>
      <c r="I41" s="285">
        <v>0</v>
      </c>
      <c r="J41" s="232">
        <v>0.31818181818181818</v>
      </c>
      <c r="K41" s="227">
        <v>0</v>
      </c>
      <c r="L41" s="268">
        <v>0.40909090909090912</v>
      </c>
      <c r="M41" s="285">
        <v>4.5454545454545456E-2</v>
      </c>
      <c r="N41" s="232">
        <v>4.5454545454545456E-2</v>
      </c>
      <c r="O41" s="227">
        <v>4.5454545454545456E-2</v>
      </c>
    </row>
    <row r="42" spans="1:25" x14ac:dyDescent="0.2">
      <c r="A42" s="278" t="s">
        <v>55</v>
      </c>
      <c r="B42" s="239">
        <v>17</v>
      </c>
      <c r="C42" s="279" t="s">
        <v>250</v>
      </c>
      <c r="D42" s="324">
        <v>5.8823529411764705E-2</v>
      </c>
      <c r="E42" s="285">
        <v>0</v>
      </c>
      <c r="F42" s="232">
        <v>0.94117647058823528</v>
      </c>
      <c r="G42" s="227">
        <v>0.17647058823529413</v>
      </c>
      <c r="H42" s="268">
        <v>0.17647058823529413</v>
      </c>
      <c r="I42" s="285">
        <v>5.8823529411764705E-2</v>
      </c>
      <c r="J42" s="232">
        <v>0.6470588235294118</v>
      </c>
      <c r="K42" s="227">
        <v>5.8823529411764705E-2</v>
      </c>
      <c r="L42" s="268">
        <v>0.52941176470588236</v>
      </c>
      <c r="M42" s="285">
        <v>0</v>
      </c>
      <c r="N42" s="232">
        <v>0.41176470588235292</v>
      </c>
      <c r="O42" s="227">
        <v>0</v>
      </c>
    </row>
    <row r="43" spans="1:25" x14ac:dyDescent="0.2">
      <c r="A43" s="388"/>
      <c r="B43" s="221"/>
      <c r="C43" s="981"/>
      <c r="D43" s="982"/>
      <c r="E43" s="982"/>
      <c r="F43" s="982"/>
      <c r="G43" s="982"/>
      <c r="H43" s="982"/>
      <c r="I43" s="982"/>
      <c r="J43" s="982"/>
      <c r="K43" s="982"/>
      <c r="L43" s="982"/>
      <c r="M43" s="982"/>
      <c r="N43" s="982"/>
      <c r="O43" s="982"/>
    </row>
    <row r="44" spans="1:25" ht="23.25" x14ac:dyDescent="0.2">
      <c r="A44" s="980" t="s">
        <v>112</v>
      </c>
      <c r="B44" s="221"/>
      <c r="C44" s="981"/>
      <c r="D44" s="983"/>
      <c r="E44" s="983"/>
      <c r="F44" s="983"/>
      <c r="G44" s="983"/>
      <c r="H44" s="983"/>
      <c r="I44" s="983"/>
      <c r="J44" s="983"/>
      <c r="K44" s="983"/>
      <c r="L44" s="983"/>
      <c r="M44" s="983"/>
      <c r="N44" s="983"/>
      <c r="O44" s="983"/>
    </row>
    <row r="45" spans="1:25" x14ac:dyDescent="0.2">
      <c r="A45" s="977" t="s">
        <v>63</v>
      </c>
      <c r="B45" s="325">
        <v>51</v>
      </c>
      <c r="C45" s="979" t="s">
        <v>250</v>
      </c>
      <c r="D45" s="1055">
        <v>0</v>
      </c>
      <c r="E45" s="285">
        <v>0</v>
      </c>
      <c r="F45" s="232">
        <v>0.23529411764705882</v>
      </c>
      <c r="G45" s="227">
        <v>1.9607843137254902E-2</v>
      </c>
      <c r="H45" s="268">
        <v>3.9215686274509803E-2</v>
      </c>
      <c r="I45" s="285">
        <v>0</v>
      </c>
      <c r="J45" s="232">
        <v>0.21568627450980393</v>
      </c>
      <c r="K45" s="227">
        <v>0</v>
      </c>
      <c r="L45" s="268">
        <v>0.27450980392156865</v>
      </c>
      <c r="M45" s="285">
        <v>1.9607843137254902E-2</v>
      </c>
      <c r="N45" s="232">
        <v>3.9215686274509803E-2</v>
      </c>
      <c r="O45" s="227">
        <v>0</v>
      </c>
    </row>
    <row r="46" spans="1:25" x14ac:dyDescent="0.2">
      <c r="A46" s="277" t="s">
        <v>58</v>
      </c>
      <c r="B46" s="221">
        <v>37</v>
      </c>
      <c r="C46" s="205" t="s">
        <v>250</v>
      </c>
      <c r="D46" s="1054">
        <v>2.7027027027027029E-2</v>
      </c>
      <c r="E46" s="285">
        <v>0</v>
      </c>
      <c r="F46" s="232">
        <v>0.89189189189189189</v>
      </c>
      <c r="G46" s="227">
        <v>8.1081081081081086E-2</v>
      </c>
      <c r="H46" s="268">
        <v>5.4054054054054057E-2</v>
      </c>
      <c r="I46" s="285">
        <v>0</v>
      </c>
      <c r="J46" s="232">
        <v>0.81081081081081086</v>
      </c>
      <c r="K46" s="227">
        <v>5.4054054054054057E-2</v>
      </c>
      <c r="L46" s="268">
        <v>0.70270270270270274</v>
      </c>
      <c r="M46" s="285">
        <v>0.16216216216216217</v>
      </c>
      <c r="N46" s="232">
        <v>0.13513513513513514</v>
      </c>
      <c r="O46" s="227">
        <v>0</v>
      </c>
    </row>
    <row r="47" spans="1:25" x14ac:dyDescent="0.2">
      <c r="A47" s="277" t="s">
        <v>59</v>
      </c>
      <c r="B47" s="221">
        <v>29</v>
      </c>
      <c r="C47" s="205" t="s">
        <v>250</v>
      </c>
      <c r="D47" s="1054">
        <v>3.4482758620689655E-2</v>
      </c>
      <c r="E47" s="285">
        <v>0</v>
      </c>
      <c r="F47" s="232">
        <v>0.96551724137931039</v>
      </c>
      <c r="G47" s="227">
        <v>0.17241379310344829</v>
      </c>
      <c r="H47" s="268">
        <v>6.8965517241379309E-2</v>
      </c>
      <c r="I47" s="285">
        <v>3.4482758620689655E-2</v>
      </c>
      <c r="J47" s="232">
        <v>0.93103448275862066</v>
      </c>
      <c r="K47" s="227">
        <v>0.13793103448275862</v>
      </c>
      <c r="L47" s="268">
        <v>0.82758620689655171</v>
      </c>
      <c r="M47" s="285">
        <v>0.20689655172413793</v>
      </c>
      <c r="N47" s="232">
        <v>0.17241379310344829</v>
      </c>
      <c r="O47" s="227">
        <v>0.10344827586206896</v>
      </c>
    </row>
    <row r="48" spans="1:25" x14ac:dyDescent="0.2">
      <c r="A48" s="278" t="s">
        <v>68</v>
      </c>
      <c r="B48" s="279">
        <v>26</v>
      </c>
      <c r="C48" s="279" t="s">
        <v>250</v>
      </c>
      <c r="D48" s="267">
        <v>3.8461538461538464E-2</v>
      </c>
      <c r="E48" s="286">
        <v>3.8461538461538464E-2</v>
      </c>
      <c r="F48" s="234">
        <v>1</v>
      </c>
      <c r="G48" s="229">
        <v>0.23076923076923078</v>
      </c>
      <c r="H48" s="267">
        <v>0.42307692307692307</v>
      </c>
      <c r="I48" s="286">
        <v>0.23076923076923078</v>
      </c>
      <c r="J48" s="234">
        <v>1</v>
      </c>
      <c r="K48" s="229">
        <v>0.26923076923076922</v>
      </c>
      <c r="L48" s="267">
        <v>0.80769230769230771</v>
      </c>
      <c r="M48" s="286">
        <v>0.15384615384615385</v>
      </c>
      <c r="N48" s="234">
        <v>0.61538461538461542</v>
      </c>
      <c r="O48" s="229">
        <v>7.6923076923076927E-2</v>
      </c>
    </row>
  </sheetData>
  <mergeCells count="97">
    <mergeCell ref="T37:U37"/>
    <mergeCell ref="E37:F37"/>
    <mergeCell ref="H37:I37"/>
    <mergeCell ref="K37:L37"/>
    <mergeCell ref="N37:O37"/>
    <mergeCell ref="Q37:R37"/>
    <mergeCell ref="W28:W31"/>
    <mergeCell ref="A33:A36"/>
    <mergeCell ref="B33:B36"/>
    <mergeCell ref="C33:C36"/>
    <mergeCell ref="D33:D36"/>
    <mergeCell ref="G33:G36"/>
    <mergeCell ref="J33:J36"/>
    <mergeCell ref="M33:M36"/>
    <mergeCell ref="P33:P36"/>
    <mergeCell ref="S33:S36"/>
    <mergeCell ref="V33:V36"/>
    <mergeCell ref="W33:W36"/>
    <mergeCell ref="J28:J31"/>
    <mergeCell ref="M28:M31"/>
    <mergeCell ref="P28:P31"/>
    <mergeCell ref="S28:S31"/>
    <mergeCell ref="V28:V31"/>
    <mergeCell ref="A28:A31"/>
    <mergeCell ref="B28:B31"/>
    <mergeCell ref="C28:C31"/>
    <mergeCell ref="D28:D31"/>
    <mergeCell ref="G28:G31"/>
    <mergeCell ref="W23:W26"/>
    <mergeCell ref="E27:F27"/>
    <mergeCell ref="H27:I27"/>
    <mergeCell ref="K27:L27"/>
    <mergeCell ref="N27:O27"/>
    <mergeCell ref="T27:U27"/>
    <mergeCell ref="J23:J26"/>
    <mergeCell ref="M23:M26"/>
    <mergeCell ref="P23:P26"/>
    <mergeCell ref="S23:S26"/>
    <mergeCell ref="V23:V26"/>
    <mergeCell ref="A23:A26"/>
    <mergeCell ref="B23:B26"/>
    <mergeCell ref="C23:C26"/>
    <mergeCell ref="D23:D26"/>
    <mergeCell ref="G23:G26"/>
    <mergeCell ref="P18:P21"/>
    <mergeCell ref="S18:S21"/>
    <mergeCell ref="V18:V21"/>
    <mergeCell ref="W18:W21"/>
    <mergeCell ref="T22:U22"/>
    <mergeCell ref="E17:F17"/>
    <mergeCell ref="H17:I17"/>
    <mergeCell ref="K17:L17"/>
    <mergeCell ref="N17:O17"/>
    <mergeCell ref="A18:A21"/>
    <mergeCell ref="B18:B21"/>
    <mergeCell ref="C18:C21"/>
    <mergeCell ref="D18:D21"/>
    <mergeCell ref="G18:G21"/>
    <mergeCell ref="J18:J21"/>
    <mergeCell ref="M18:M21"/>
    <mergeCell ref="E14:F14"/>
    <mergeCell ref="K14:L14"/>
    <mergeCell ref="N14:O14"/>
    <mergeCell ref="Q14:R14"/>
    <mergeCell ref="T14:U14"/>
    <mergeCell ref="V5:V8"/>
    <mergeCell ref="W5:W8"/>
    <mergeCell ref="E9:F9"/>
    <mergeCell ref="T9:U9"/>
    <mergeCell ref="A10:A13"/>
    <mergeCell ref="B10:B13"/>
    <mergeCell ref="C10:C13"/>
    <mergeCell ref="D10:D13"/>
    <mergeCell ref="G10:G13"/>
    <mergeCell ref="W10:W13"/>
    <mergeCell ref="J10:J13"/>
    <mergeCell ref="M10:M13"/>
    <mergeCell ref="P10:P13"/>
    <mergeCell ref="S10:S13"/>
    <mergeCell ref="V10:V13"/>
    <mergeCell ref="J5:J8"/>
    <mergeCell ref="M5:M8"/>
    <mergeCell ref="E4:F4"/>
    <mergeCell ref="H4:I4"/>
    <mergeCell ref="K4:L4"/>
    <mergeCell ref="A5:A8"/>
    <mergeCell ref="B5:B8"/>
    <mergeCell ref="C5:C8"/>
    <mergeCell ref="D5:D8"/>
    <mergeCell ref="G5:G8"/>
    <mergeCell ref="Q4:R4"/>
    <mergeCell ref="Q17:R17"/>
    <mergeCell ref="T4:U4"/>
    <mergeCell ref="T17:U17"/>
    <mergeCell ref="N4:O4"/>
    <mergeCell ref="P5:P8"/>
    <mergeCell ref="S5:S8"/>
  </mergeCells>
  <hyperlinks>
    <hyperlink ref="A1" location="Index!A1" display="Back to 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heetViews>
  <sheetFormatPr defaultRowHeight="12.75" x14ac:dyDescent="0.2"/>
  <cols>
    <col min="1" max="1" width="20.28515625" customWidth="1"/>
    <col min="2" max="2" width="10.140625" customWidth="1"/>
    <col min="3" max="3" width="22.85546875" customWidth="1"/>
    <col min="5" max="5" width="9.85546875" bestFit="1" customWidth="1"/>
    <col min="9" max="9" width="11" bestFit="1" customWidth="1"/>
    <col min="10" max="10" width="10" bestFit="1" customWidth="1"/>
  </cols>
  <sheetData>
    <row r="1" spans="1:6" s="213" customFormat="1" x14ac:dyDescent="0.2">
      <c r="A1" s="469" t="s">
        <v>162</v>
      </c>
    </row>
    <row r="2" spans="1:6" s="213" customFormat="1" x14ac:dyDescent="0.2">
      <c r="A2" s="676"/>
    </row>
    <row r="3" spans="1:6" ht="30" customHeight="1" x14ac:dyDescent="0.35">
      <c r="A3" s="723" t="s">
        <v>126</v>
      </c>
      <c r="C3" s="976"/>
      <c r="D3" s="1176" t="s">
        <v>185</v>
      </c>
      <c r="E3" s="1177"/>
      <c r="F3" s="1178"/>
    </row>
    <row r="4" spans="1:6" ht="30" customHeight="1" thickBot="1" x14ac:dyDescent="0.25">
      <c r="A4" s="207" t="s">
        <v>158</v>
      </c>
      <c r="B4" s="241" t="s">
        <v>110</v>
      </c>
      <c r="C4" s="975" t="s">
        <v>109</v>
      </c>
      <c r="D4" s="483" t="s">
        <v>51</v>
      </c>
      <c r="E4" s="200" t="s">
        <v>52</v>
      </c>
      <c r="F4" s="483" t="s">
        <v>53</v>
      </c>
    </row>
    <row r="5" spans="1:6" ht="13.5" thickTop="1" x14ac:dyDescent="0.2">
      <c r="A5" s="301" t="s">
        <v>56</v>
      </c>
      <c r="B5" s="254">
        <v>31</v>
      </c>
      <c r="C5" s="302" t="s">
        <v>62</v>
      </c>
      <c r="D5" s="487">
        <v>95.258064516129039</v>
      </c>
      <c r="E5" s="481">
        <v>2.3870967741935485</v>
      </c>
      <c r="F5" s="487">
        <v>2.3548387096774195</v>
      </c>
    </row>
    <row r="6" spans="1:6" x14ac:dyDescent="0.2">
      <c r="A6" s="327" t="s">
        <v>56</v>
      </c>
      <c r="B6" s="219">
        <v>31</v>
      </c>
      <c r="C6" s="294" t="s">
        <v>227</v>
      </c>
      <c r="D6" s="485">
        <v>95.455727854328345</v>
      </c>
      <c r="E6" s="295">
        <v>2.0658574863576811</v>
      </c>
      <c r="F6" s="485">
        <v>2.4784146593139722</v>
      </c>
    </row>
    <row r="7" spans="1:6" x14ac:dyDescent="0.2">
      <c r="A7" s="327" t="s">
        <v>56</v>
      </c>
      <c r="B7" s="219">
        <v>31</v>
      </c>
      <c r="C7" s="294" t="s">
        <v>50</v>
      </c>
      <c r="D7" s="485">
        <v>99</v>
      </c>
      <c r="E7" s="295">
        <v>0</v>
      </c>
      <c r="F7" s="485">
        <v>0</v>
      </c>
    </row>
    <row r="8" spans="1:6" s="213" customFormat="1" x14ac:dyDescent="0.2">
      <c r="A8" s="249"/>
      <c r="B8" s="247"/>
      <c r="C8" s="294"/>
      <c r="D8" s="485"/>
      <c r="E8" s="295"/>
      <c r="F8" s="485"/>
    </row>
    <row r="9" spans="1:6" x14ac:dyDescent="0.2">
      <c r="A9" s="327" t="s">
        <v>55</v>
      </c>
      <c r="B9" s="219">
        <v>14</v>
      </c>
      <c r="C9" s="294" t="s">
        <v>62</v>
      </c>
      <c r="D9" s="485">
        <v>77.642857142857139</v>
      </c>
      <c r="E9" s="295">
        <v>11.307692307692308</v>
      </c>
      <c r="F9" s="485">
        <v>11.857142857142858</v>
      </c>
    </row>
    <row r="10" spans="1:6" x14ac:dyDescent="0.2">
      <c r="A10" s="327" t="s">
        <v>55</v>
      </c>
      <c r="B10" s="219">
        <v>14</v>
      </c>
      <c r="C10" s="294" t="s">
        <v>227</v>
      </c>
      <c r="D10" s="485">
        <v>72.304245839126438</v>
      </c>
      <c r="E10" s="295">
        <v>11.650847080951722</v>
      </c>
      <c r="F10" s="485">
        <v>16.044907079921838</v>
      </c>
    </row>
    <row r="11" spans="1:6" x14ac:dyDescent="0.2">
      <c r="A11" s="291" t="s">
        <v>55</v>
      </c>
      <c r="B11" s="228">
        <v>14</v>
      </c>
      <c r="C11" s="297" t="s">
        <v>50</v>
      </c>
      <c r="D11" s="486">
        <v>83</v>
      </c>
      <c r="E11" s="298">
        <v>5</v>
      </c>
      <c r="F11" s="486">
        <v>0</v>
      </c>
    </row>
    <row r="12" spans="1:6" s="213" customFormat="1" x14ac:dyDescent="0.2">
      <c r="A12" s="249"/>
      <c r="B12" s="220"/>
      <c r="C12" s="294"/>
      <c r="D12" s="295"/>
      <c r="E12" s="295"/>
      <c r="F12" s="296"/>
    </row>
    <row r="13" spans="1:6" s="213" customFormat="1" ht="30" customHeight="1" x14ac:dyDescent="0.35">
      <c r="A13" s="974" t="s">
        <v>112</v>
      </c>
      <c r="B13" s="220"/>
      <c r="C13" s="976"/>
      <c r="D13" s="1176" t="s">
        <v>185</v>
      </c>
      <c r="E13" s="1177"/>
      <c r="F13" s="1178"/>
    </row>
    <row r="14" spans="1:6" ht="30" customHeight="1" thickBot="1" x14ac:dyDescent="0.25">
      <c r="A14" s="207" t="s">
        <v>158</v>
      </c>
      <c r="B14" s="241" t="s">
        <v>110</v>
      </c>
      <c r="C14" s="244" t="s">
        <v>109</v>
      </c>
      <c r="D14" s="483" t="s">
        <v>51</v>
      </c>
      <c r="E14" s="200" t="s">
        <v>52</v>
      </c>
      <c r="F14" s="483" t="s">
        <v>53</v>
      </c>
    </row>
    <row r="15" spans="1:6" ht="13.5" thickTop="1" x14ac:dyDescent="0.2">
      <c r="A15" s="327" t="s">
        <v>56</v>
      </c>
      <c r="B15" s="247">
        <v>46</v>
      </c>
      <c r="C15" s="294" t="s">
        <v>62</v>
      </c>
      <c r="D15" s="485">
        <v>88.521739130434781</v>
      </c>
      <c r="E15" s="295">
        <v>9</v>
      </c>
      <c r="F15" s="485">
        <v>2.4782608695652173</v>
      </c>
    </row>
    <row r="16" spans="1:6" x14ac:dyDescent="0.2">
      <c r="A16" s="327" t="s">
        <v>56</v>
      </c>
      <c r="B16" s="247">
        <v>46</v>
      </c>
      <c r="C16" s="294" t="s">
        <v>227</v>
      </c>
      <c r="D16" s="485">
        <v>86.496817159352943</v>
      </c>
      <c r="E16" s="295">
        <v>11.88708597162357</v>
      </c>
      <c r="F16" s="485">
        <v>1.6160968690234705</v>
      </c>
    </row>
    <row r="17" spans="1:6" s="213" customFormat="1" x14ac:dyDescent="0.2">
      <c r="A17" s="327" t="s">
        <v>56</v>
      </c>
      <c r="B17" s="247">
        <v>46</v>
      </c>
      <c r="C17" s="294" t="s">
        <v>50</v>
      </c>
      <c r="D17" s="485">
        <v>100</v>
      </c>
      <c r="E17" s="295">
        <v>0</v>
      </c>
      <c r="F17" s="485">
        <v>0</v>
      </c>
    </row>
    <row r="18" spans="1:6" x14ac:dyDescent="0.2">
      <c r="A18" s="249"/>
      <c r="B18" s="247"/>
      <c r="C18" s="294"/>
      <c r="D18" s="485"/>
      <c r="E18" s="295"/>
      <c r="F18" s="485"/>
    </row>
    <row r="19" spans="1:6" x14ac:dyDescent="0.2">
      <c r="A19" s="327" t="s">
        <v>58</v>
      </c>
      <c r="B19" s="247">
        <v>32</v>
      </c>
      <c r="C19" s="294" t="s">
        <v>62</v>
      </c>
      <c r="D19" s="485">
        <v>69.53125</v>
      </c>
      <c r="E19" s="295">
        <v>20.125</v>
      </c>
      <c r="F19" s="485">
        <v>10.34375</v>
      </c>
    </row>
    <row r="20" spans="1:6" x14ac:dyDescent="0.2">
      <c r="A20" s="327" t="s">
        <v>58</v>
      </c>
      <c r="B20" s="488">
        <v>32</v>
      </c>
      <c r="C20" s="294" t="s">
        <v>227</v>
      </c>
      <c r="D20" s="485">
        <v>68.374001481351698</v>
      </c>
      <c r="E20" s="295">
        <v>23.064125696411818</v>
      </c>
      <c r="F20" s="485">
        <v>8.5618728222364897</v>
      </c>
    </row>
    <row r="21" spans="1:6" x14ac:dyDescent="0.2">
      <c r="A21" s="327" t="s">
        <v>58</v>
      </c>
      <c r="B21" s="488">
        <v>32</v>
      </c>
      <c r="C21" s="294" t="s">
        <v>50</v>
      </c>
      <c r="D21" s="485">
        <v>68.5</v>
      </c>
      <c r="E21" s="295">
        <v>14</v>
      </c>
      <c r="F21" s="485">
        <v>0</v>
      </c>
    </row>
    <row r="22" spans="1:6" s="213" customFormat="1" x14ac:dyDescent="0.2">
      <c r="A22" s="249"/>
      <c r="B22" s="488"/>
      <c r="C22" s="294"/>
      <c r="D22" s="485"/>
      <c r="E22" s="295"/>
      <c r="F22" s="485"/>
    </row>
    <row r="23" spans="1:6" x14ac:dyDescent="0.2">
      <c r="A23" s="327" t="s">
        <v>59</v>
      </c>
      <c r="B23" s="247">
        <v>24</v>
      </c>
      <c r="C23" s="294" t="s">
        <v>62</v>
      </c>
      <c r="D23" s="485">
        <v>47.083333333333336</v>
      </c>
      <c r="E23" s="295">
        <v>31.479166666666668</v>
      </c>
      <c r="F23" s="485">
        <v>21.4375</v>
      </c>
    </row>
    <row r="24" spans="1:6" x14ac:dyDescent="0.2">
      <c r="A24" s="327" t="s">
        <v>59</v>
      </c>
      <c r="B24" s="247">
        <v>24</v>
      </c>
      <c r="C24" s="294" t="s">
        <v>227</v>
      </c>
      <c r="D24" s="485">
        <v>47.606466262149397</v>
      </c>
      <c r="E24" s="295">
        <v>30.13389605432187</v>
      </c>
      <c r="F24" s="485">
        <v>22.259637683528734</v>
      </c>
    </row>
    <row r="25" spans="1:6" x14ac:dyDescent="0.2">
      <c r="A25" s="327" t="s">
        <v>59</v>
      </c>
      <c r="B25" s="247">
        <v>24</v>
      </c>
      <c r="C25" s="294" t="s">
        <v>50</v>
      </c>
      <c r="D25" s="485">
        <v>42.75</v>
      </c>
      <c r="E25" s="295">
        <v>28.5</v>
      </c>
      <c r="F25" s="485">
        <v>1</v>
      </c>
    </row>
    <row r="26" spans="1:6" s="213" customFormat="1" x14ac:dyDescent="0.2">
      <c r="A26" s="249"/>
      <c r="B26" s="247"/>
      <c r="C26" s="294"/>
      <c r="D26" s="485"/>
      <c r="E26" s="295"/>
      <c r="F26" s="485"/>
    </row>
    <row r="27" spans="1:6" x14ac:dyDescent="0.2">
      <c r="A27" s="327" t="s">
        <v>60</v>
      </c>
      <c r="B27" s="247">
        <v>22</v>
      </c>
      <c r="C27" s="294" t="s">
        <v>62</v>
      </c>
      <c r="D27" s="485">
        <v>42.347826086956523</v>
      </c>
      <c r="E27" s="989">
        <v>43.673913043478258</v>
      </c>
      <c r="F27" s="485">
        <v>13.978260869565217</v>
      </c>
    </row>
    <row r="28" spans="1:6" x14ac:dyDescent="0.2">
      <c r="A28" s="327" t="s">
        <v>60</v>
      </c>
      <c r="B28" s="247">
        <v>22</v>
      </c>
      <c r="C28" s="294" t="s">
        <v>227</v>
      </c>
      <c r="D28" s="485">
        <v>29.066069243426245</v>
      </c>
      <c r="E28" s="989">
        <v>62.894525700351387</v>
      </c>
      <c r="F28" s="485">
        <v>8.0394050562223729</v>
      </c>
    </row>
    <row r="29" spans="1:6" s="213" customFormat="1" x14ac:dyDescent="0.2">
      <c r="A29" s="291" t="s">
        <v>60</v>
      </c>
      <c r="B29" s="489">
        <v>22</v>
      </c>
      <c r="C29" s="297" t="s">
        <v>50</v>
      </c>
      <c r="D29" s="486">
        <v>37.5</v>
      </c>
      <c r="E29" s="990">
        <v>50</v>
      </c>
      <c r="F29" s="486">
        <v>8</v>
      </c>
    </row>
    <row r="30" spans="1:6" x14ac:dyDescent="0.2">
      <c r="A30" s="249"/>
      <c r="B30" s="220"/>
      <c r="C30" s="294"/>
      <c r="D30" s="295"/>
      <c r="E30" s="295"/>
      <c r="F30" s="296"/>
    </row>
    <row r="31" spans="1:6" ht="30" customHeight="1" x14ac:dyDescent="0.35">
      <c r="A31" s="974" t="s">
        <v>184</v>
      </c>
      <c r="B31" s="220"/>
      <c r="C31" s="976"/>
      <c r="D31" s="1176" t="s">
        <v>185</v>
      </c>
      <c r="E31" s="1177"/>
      <c r="F31" s="1178"/>
    </row>
    <row r="32" spans="1:6" ht="30" customHeight="1" thickBot="1" x14ac:dyDescent="0.25">
      <c r="A32" s="207" t="s">
        <v>158</v>
      </c>
      <c r="B32" s="241" t="s">
        <v>110</v>
      </c>
      <c r="C32" s="244" t="s">
        <v>109</v>
      </c>
      <c r="D32" s="483" t="s">
        <v>51</v>
      </c>
      <c r="E32" s="484" t="s">
        <v>52</v>
      </c>
      <c r="F32" s="482" t="s">
        <v>53</v>
      </c>
    </row>
    <row r="33" spans="1:6" ht="13.5" thickTop="1" x14ac:dyDescent="0.2">
      <c r="A33" s="327" t="s">
        <v>4</v>
      </c>
      <c r="B33" s="247">
        <v>169</v>
      </c>
      <c r="C33" s="294" t="s">
        <v>62</v>
      </c>
      <c r="D33" s="986">
        <v>73.455621301775153</v>
      </c>
      <c r="E33" s="992">
        <v>17.803571428571427</v>
      </c>
      <c r="F33" s="986">
        <v>8.8461538461538467</v>
      </c>
    </row>
    <row r="34" spans="1:6" x14ac:dyDescent="0.2">
      <c r="A34" s="327" t="s">
        <v>4</v>
      </c>
      <c r="B34" s="247">
        <v>169</v>
      </c>
      <c r="C34" s="294" t="s">
        <v>227</v>
      </c>
      <c r="D34" s="988">
        <v>32.031040993395763</v>
      </c>
      <c r="E34" s="993">
        <v>59.026577911398761</v>
      </c>
      <c r="F34" s="988">
        <v>8.942381095205473</v>
      </c>
    </row>
    <row r="35" spans="1:6" x14ac:dyDescent="0.2">
      <c r="A35" s="291" t="s">
        <v>4</v>
      </c>
      <c r="B35" s="256">
        <v>169</v>
      </c>
      <c r="C35" s="297" t="s">
        <v>50</v>
      </c>
      <c r="D35" s="985">
        <v>78</v>
      </c>
      <c r="E35" s="984">
        <v>2</v>
      </c>
      <c r="F35" s="985">
        <v>0</v>
      </c>
    </row>
    <row r="37" spans="1:6" x14ac:dyDescent="0.2">
      <c r="A37" s="1174" t="s">
        <v>491</v>
      </c>
      <c r="B37" s="1175"/>
      <c r="C37" s="1175"/>
      <c r="D37" s="1175"/>
      <c r="E37" s="1175"/>
      <c r="F37" s="1175"/>
    </row>
    <row r="38" spans="1:6" x14ac:dyDescent="0.2">
      <c r="A38" s="1175"/>
      <c r="B38" s="1175"/>
      <c r="C38" s="1175"/>
      <c r="D38" s="1175"/>
      <c r="E38" s="1175"/>
      <c r="F38" s="1175"/>
    </row>
    <row r="39" spans="1:6" s="995" customFormat="1" x14ac:dyDescent="0.2">
      <c r="A39" s="1175"/>
      <c r="B39" s="1175"/>
      <c r="C39" s="1175"/>
      <c r="D39" s="1175"/>
      <c r="E39" s="1175"/>
      <c r="F39" s="1175"/>
    </row>
    <row r="40" spans="1:6" s="995" customFormat="1" x14ac:dyDescent="0.2">
      <c r="A40" s="997"/>
      <c r="B40" s="997"/>
      <c r="C40" s="997"/>
      <c r="D40" s="997"/>
      <c r="E40" s="997"/>
      <c r="F40" s="997"/>
    </row>
    <row r="41" spans="1:6" ht="13.5" thickBot="1" x14ac:dyDescent="0.25">
      <c r="A41" s="124" t="s">
        <v>492</v>
      </c>
      <c r="D41" s="483" t="s">
        <v>51</v>
      </c>
      <c r="E41" s="484" t="s">
        <v>52</v>
      </c>
      <c r="F41" s="482" t="s">
        <v>53</v>
      </c>
    </row>
    <row r="42" spans="1:6" ht="13.5" thickTop="1" x14ac:dyDescent="0.2">
      <c r="A42" s="1010"/>
      <c r="B42" s="1000"/>
      <c r="C42" s="1008" t="s">
        <v>493</v>
      </c>
      <c r="D42" s="1041">
        <v>29.9</v>
      </c>
      <c r="E42" s="1003">
        <v>60.3</v>
      </c>
      <c r="F42" s="1041">
        <v>9.8000000000000007</v>
      </c>
    </row>
    <row r="43" spans="1:6" x14ac:dyDescent="0.2">
      <c r="A43" s="1006"/>
      <c r="B43" s="1007"/>
      <c r="C43" s="1009" t="s">
        <v>494</v>
      </c>
      <c r="D43" s="1042">
        <v>6610000</v>
      </c>
      <c r="E43" s="1043">
        <v>13340000</v>
      </c>
      <c r="F43" s="1042">
        <v>2170000</v>
      </c>
    </row>
  </sheetData>
  <mergeCells count="4">
    <mergeCell ref="A37:F39"/>
    <mergeCell ref="D3:F3"/>
    <mergeCell ref="D13:F13"/>
    <mergeCell ref="D31:F31"/>
  </mergeCells>
  <hyperlinks>
    <hyperlink ref="A1" location="Index!A1" display="Back to Index"/>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heetViews>
  <sheetFormatPr defaultRowHeight="12.75" x14ac:dyDescent="0.2"/>
  <cols>
    <col min="1" max="1" width="17.42578125" customWidth="1"/>
    <col min="2" max="2" width="12.85546875" customWidth="1"/>
    <col min="3" max="3" width="16.5703125" customWidth="1"/>
    <col min="4" max="4" width="16.140625" customWidth="1"/>
    <col min="5" max="5" width="18.5703125" customWidth="1"/>
    <col min="6" max="6" width="12.28515625" customWidth="1"/>
    <col min="7" max="7" width="9.5703125" customWidth="1"/>
    <col min="8" max="8" width="28" customWidth="1"/>
    <col min="9" max="9" width="3.5703125" customWidth="1"/>
    <col min="10" max="11" width="16.5703125" customWidth="1"/>
  </cols>
  <sheetData>
    <row r="1" spans="1:11" x14ac:dyDescent="0.2">
      <c r="A1" s="469" t="s">
        <v>162</v>
      </c>
    </row>
    <row r="3" spans="1:11" ht="45" customHeight="1" x14ac:dyDescent="0.35">
      <c r="A3" s="972" t="s">
        <v>130</v>
      </c>
      <c r="B3" s="613"/>
      <c r="C3" s="613"/>
      <c r="D3" s="1180" t="s">
        <v>346</v>
      </c>
      <c r="E3" s="1181"/>
      <c r="F3" s="1181"/>
      <c r="G3" s="1181"/>
      <c r="H3" s="1181"/>
      <c r="I3" s="656"/>
      <c r="J3" s="1182" t="s">
        <v>347</v>
      </c>
      <c r="K3" s="1183"/>
    </row>
    <row r="4" spans="1:11" ht="30" customHeight="1" thickBot="1" x14ac:dyDescent="0.25">
      <c r="A4" s="207" t="s">
        <v>158</v>
      </c>
      <c r="B4" s="241" t="s">
        <v>110</v>
      </c>
      <c r="C4" s="425" t="s">
        <v>109</v>
      </c>
      <c r="D4" s="438" t="s">
        <v>264</v>
      </c>
      <c r="E4" s="437" t="s">
        <v>259</v>
      </c>
      <c r="F4" s="438" t="s">
        <v>260</v>
      </c>
      <c r="G4" s="437" t="s">
        <v>261</v>
      </c>
      <c r="H4" s="438" t="s">
        <v>262</v>
      </c>
      <c r="I4" s="653"/>
      <c r="J4" s="654" t="s">
        <v>265</v>
      </c>
      <c r="K4" s="655" t="s">
        <v>266</v>
      </c>
    </row>
    <row r="5" spans="1:11" ht="13.5" thickTop="1" x14ac:dyDescent="0.2">
      <c r="A5" s="621" t="s">
        <v>56</v>
      </c>
      <c r="B5" s="620">
        <v>27</v>
      </c>
      <c r="C5" s="622" t="s">
        <v>62</v>
      </c>
      <c r="D5" s="633">
        <v>0.63585424269141233</v>
      </c>
      <c r="E5" s="629">
        <v>0.26513808959911778</v>
      </c>
      <c r="F5" s="633">
        <v>1.8518518518518517E-3</v>
      </c>
      <c r="G5" s="629">
        <v>9.7155815857618025E-2</v>
      </c>
      <c r="H5" s="629">
        <v>0</v>
      </c>
      <c r="I5" s="220"/>
      <c r="J5" s="635">
        <v>34.377499999999998</v>
      </c>
      <c r="K5" s="629">
        <v>5.8758162774887553E-2</v>
      </c>
    </row>
    <row r="6" spans="1:11" x14ac:dyDescent="0.2">
      <c r="A6" s="621" t="s">
        <v>56</v>
      </c>
      <c r="B6" s="620">
        <v>27</v>
      </c>
      <c r="C6" s="622" t="s">
        <v>50</v>
      </c>
      <c r="D6" s="633">
        <v>0.98209718670076729</v>
      </c>
      <c r="E6" s="629">
        <v>0</v>
      </c>
      <c r="F6" s="633">
        <v>0</v>
      </c>
      <c r="G6" s="629">
        <v>0</v>
      </c>
      <c r="H6" s="629">
        <v>0</v>
      </c>
      <c r="I6" s="220"/>
      <c r="J6" s="635">
        <v>15</v>
      </c>
      <c r="K6" s="629">
        <v>2.7027027027027029E-2</v>
      </c>
    </row>
    <row r="7" spans="1:11" x14ac:dyDescent="0.2">
      <c r="A7" s="621" t="s">
        <v>56</v>
      </c>
      <c r="B7" s="620">
        <v>27</v>
      </c>
      <c r="C7" s="622" t="s">
        <v>227</v>
      </c>
      <c r="D7" s="633">
        <v>0.6652244022260414</v>
      </c>
      <c r="E7" s="629">
        <v>0.201231890691737</v>
      </c>
      <c r="F7" s="633">
        <v>1.0553238070137086E-3</v>
      </c>
      <c r="G7" s="629">
        <v>0.13248838327520784</v>
      </c>
      <c r="H7" s="629">
        <v>0</v>
      </c>
      <c r="I7" s="220"/>
      <c r="J7" s="636" t="s">
        <v>267</v>
      </c>
      <c r="K7" s="637" t="s">
        <v>267</v>
      </c>
    </row>
    <row r="8" spans="1:11" x14ac:dyDescent="0.2">
      <c r="A8" s="621"/>
      <c r="B8" s="620"/>
      <c r="C8" s="622"/>
      <c r="D8" s="633"/>
      <c r="E8" s="629"/>
      <c r="F8" s="633"/>
      <c r="G8" s="629"/>
      <c r="H8" s="629"/>
      <c r="I8" s="220"/>
      <c r="J8" s="470"/>
      <c r="K8" s="627"/>
    </row>
    <row r="9" spans="1:11" x14ac:dyDescent="0.2">
      <c r="A9" s="621" t="s">
        <v>263</v>
      </c>
      <c r="B9" s="620">
        <v>13</v>
      </c>
      <c r="C9" s="622" t="s">
        <v>62</v>
      </c>
      <c r="D9" s="633">
        <v>0.4586810274246072</v>
      </c>
      <c r="E9" s="629">
        <v>0.39373249582538344</v>
      </c>
      <c r="F9" s="633">
        <v>3.0856389607208977E-3</v>
      </c>
      <c r="G9" s="629">
        <v>0.1032216631138874</v>
      </c>
      <c r="H9" s="629">
        <v>4.1279174675401098E-2</v>
      </c>
      <c r="I9" s="220"/>
      <c r="J9" s="635">
        <v>98.384615384615387</v>
      </c>
      <c r="K9" s="629">
        <v>7.7577249037702554E-4</v>
      </c>
    </row>
    <row r="10" spans="1:11" x14ac:dyDescent="0.2">
      <c r="A10" s="621" t="s">
        <v>263</v>
      </c>
      <c r="B10" s="620">
        <v>13</v>
      </c>
      <c r="C10" s="622" t="s">
        <v>50</v>
      </c>
      <c r="D10" s="633">
        <v>0.50000000000000011</v>
      </c>
      <c r="E10" s="629">
        <v>0.31818181818181818</v>
      </c>
      <c r="F10" s="633">
        <v>0</v>
      </c>
      <c r="G10" s="629">
        <v>0.10759816420193777</v>
      </c>
      <c r="H10" s="629">
        <v>0</v>
      </c>
      <c r="I10" s="220"/>
      <c r="J10" s="635">
        <v>86</v>
      </c>
      <c r="K10" s="629">
        <v>5.2521008403361353E-4</v>
      </c>
    </row>
    <row r="11" spans="1:11" x14ac:dyDescent="0.2">
      <c r="A11" s="623" t="s">
        <v>263</v>
      </c>
      <c r="B11" s="626">
        <v>13</v>
      </c>
      <c r="C11" s="625" t="s">
        <v>227</v>
      </c>
      <c r="D11" s="634">
        <v>0.42570574980654979</v>
      </c>
      <c r="E11" s="631">
        <v>0.41930021289218278</v>
      </c>
      <c r="F11" s="634">
        <v>3.4104915238675941E-3</v>
      </c>
      <c r="G11" s="631">
        <v>0.11355522059336393</v>
      </c>
      <c r="H11" s="631">
        <v>3.802832518403601E-2</v>
      </c>
      <c r="I11" s="252"/>
      <c r="J11" s="639" t="s">
        <v>267</v>
      </c>
      <c r="K11" s="638" t="s">
        <v>267</v>
      </c>
    </row>
    <row r="12" spans="1:11" x14ac:dyDescent="0.2">
      <c r="A12" s="613"/>
      <c r="B12" s="617"/>
      <c r="C12" s="613"/>
      <c r="D12" s="614"/>
      <c r="E12" s="614"/>
      <c r="F12" s="614"/>
      <c r="G12" s="614"/>
      <c r="H12" s="614"/>
      <c r="J12" s="616"/>
      <c r="K12" s="616"/>
    </row>
    <row r="13" spans="1:11" ht="45" customHeight="1" x14ac:dyDescent="0.35">
      <c r="A13" s="972" t="s">
        <v>112</v>
      </c>
      <c r="B13" s="617"/>
      <c r="C13" s="613"/>
      <c r="D13" s="1180" t="s">
        <v>346</v>
      </c>
      <c r="E13" s="1181"/>
      <c r="F13" s="1181"/>
      <c r="G13" s="1181"/>
      <c r="H13" s="1181"/>
      <c r="J13" s="1182" t="s">
        <v>347</v>
      </c>
      <c r="K13" s="1183"/>
    </row>
    <row r="14" spans="1:11" ht="30" customHeight="1" thickBot="1" x14ac:dyDescent="0.25">
      <c r="A14" s="207" t="s">
        <v>158</v>
      </c>
      <c r="B14" s="241" t="s">
        <v>110</v>
      </c>
      <c r="C14" s="244" t="s">
        <v>109</v>
      </c>
      <c r="D14" s="438" t="s">
        <v>264</v>
      </c>
      <c r="E14" s="437" t="s">
        <v>259</v>
      </c>
      <c r="F14" s="438" t="s">
        <v>260</v>
      </c>
      <c r="G14" s="437" t="s">
        <v>261</v>
      </c>
      <c r="H14" s="438" t="s">
        <v>262</v>
      </c>
      <c r="I14" s="630"/>
      <c r="J14" s="632" t="s">
        <v>265</v>
      </c>
      <c r="K14" s="615" t="s">
        <v>266</v>
      </c>
    </row>
    <row r="15" spans="1:11" ht="13.5" thickTop="1" x14ac:dyDescent="0.2">
      <c r="A15" s="621" t="s">
        <v>56</v>
      </c>
      <c r="B15" s="620">
        <v>44</v>
      </c>
      <c r="C15" s="618" t="s">
        <v>62</v>
      </c>
      <c r="D15" s="633">
        <v>0.15226513210972825</v>
      </c>
      <c r="E15" s="629">
        <v>0.54094347691063982</v>
      </c>
      <c r="F15" s="633">
        <v>5.3676308351306608E-2</v>
      </c>
      <c r="G15" s="629">
        <v>0.24005633311231125</v>
      </c>
      <c r="H15" s="633">
        <v>1.2923968040736264E-2</v>
      </c>
      <c r="I15" s="220"/>
      <c r="J15" s="635">
        <v>43.318888888888885</v>
      </c>
      <c r="K15" s="619">
        <v>6.1425459272732089E-3</v>
      </c>
    </row>
    <row r="16" spans="1:11" x14ac:dyDescent="0.2">
      <c r="A16" s="621" t="s">
        <v>56</v>
      </c>
      <c r="B16" s="620">
        <v>44</v>
      </c>
      <c r="C16" s="618" t="s">
        <v>50</v>
      </c>
      <c r="D16" s="633">
        <v>0</v>
      </c>
      <c r="E16" s="629">
        <v>0.6</v>
      </c>
      <c r="F16" s="633">
        <v>0</v>
      </c>
      <c r="G16" s="629">
        <v>0.12994634473507713</v>
      </c>
      <c r="H16" s="633">
        <v>0</v>
      </c>
      <c r="I16" s="220"/>
      <c r="J16" s="635">
        <v>10</v>
      </c>
      <c r="K16" s="619">
        <v>3.6654589371980679E-4</v>
      </c>
    </row>
    <row r="17" spans="1:11" x14ac:dyDescent="0.2">
      <c r="A17" s="621" t="s">
        <v>56</v>
      </c>
      <c r="B17" s="620">
        <v>44</v>
      </c>
      <c r="C17" s="618" t="s">
        <v>227</v>
      </c>
      <c r="D17" s="633">
        <v>0.18513968051906637</v>
      </c>
      <c r="E17" s="629">
        <v>0.57146197940495724</v>
      </c>
      <c r="F17" s="633">
        <v>5.6790556110740187E-2</v>
      </c>
      <c r="G17" s="629">
        <v>0.17499086986811371</v>
      </c>
      <c r="H17" s="633">
        <v>1.151049451680509E-2</v>
      </c>
      <c r="I17" s="220"/>
      <c r="J17" s="636" t="s">
        <v>267</v>
      </c>
      <c r="K17" s="637" t="s">
        <v>267</v>
      </c>
    </row>
    <row r="18" spans="1:11" x14ac:dyDescent="0.2">
      <c r="A18" s="621"/>
      <c r="B18" s="620"/>
      <c r="C18" s="618"/>
      <c r="D18" s="633"/>
      <c r="E18" s="629"/>
      <c r="F18" s="633"/>
      <c r="G18" s="629"/>
      <c r="H18" s="633"/>
      <c r="I18" s="220"/>
      <c r="J18" s="635"/>
      <c r="K18" s="619"/>
    </row>
    <row r="19" spans="1:11" x14ac:dyDescent="0.2">
      <c r="A19" s="621" t="s">
        <v>66</v>
      </c>
      <c r="B19" s="620">
        <v>23</v>
      </c>
      <c r="C19" s="618" t="s">
        <v>62</v>
      </c>
      <c r="D19" s="633">
        <v>2.6495130331447469E-2</v>
      </c>
      <c r="E19" s="629">
        <v>0.60753967666698783</v>
      </c>
      <c r="F19" s="633">
        <v>7.0351084560585243E-3</v>
      </c>
      <c r="G19" s="629">
        <v>0.35567724125802636</v>
      </c>
      <c r="H19" s="633">
        <v>3.2273577887286481E-3</v>
      </c>
      <c r="I19" s="220"/>
      <c r="J19" s="635">
        <v>108.58695652173913</v>
      </c>
      <c r="K19" s="619">
        <v>5.6041264701765109E-4</v>
      </c>
    </row>
    <row r="20" spans="1:11" x14ac:dyDescent="0.2">
      <c r="A20" s="621" t="s">
        <v>66</v>
      </c>
      <c r="B20" s="620">
        <v>23</v>
      </c>
      <c r="C20" s="618" t="s">
        <v>50</v>
      </c>
      <c r="D20" s="633">
        <v>0</v>
      </c>
      <c r="E20" s="629">
        <v>0.66666666666666652</v>
      </c>
      <c r="F20" s="633">
        <v>0</v>
      </c>
      <c r="G20" s="629">
        <v>0.32299741602067189</v>
      </c>
      <c r="H20" s="633">
        <v>0</v>
      </c>
      <c r="I20" s="220"/>
      <c r="J20" s="635">
        <v>80</v>
      </c>
      <c r="K20" s="619">
        <v>4.329004329004329E-4</v>
      </c>
    </row>
    <row r="21" spans="1:11" x14ac:dyDescent="0.2">
      <c r="A21" s="621" t="s">
        <v>66</v>
      </c>
      <c r="B21" s="620">
        <v>23</v>
      </c>
      <c r="C21" s="618" t="s">
        <v>227</v>
      </c>
      <c r="D21" s="633">
        <v>3.5940219583580096E-2</v>
      </c>
      <c r="E21" s="629">
        <v>0.60557513168965249</v>
      </c>
      <c r="F21" s="633">
        <v>5.1655694482238721E-3</v>
      </c>
      <c r="G21" s="629">
        <v>0.3514216142694726</v>
      </c>
      <c r="H21" s="633">
        <v>1.8751418913172224E-3</v>
      </c>
      <c r="I21" s="220"/>
      <c r="J21" s="636" t="s">
        <v>267</v>
      </c>
      <c r="K21" s="637" t="s">
        <v>267</v>
      </c>
    </row>
    <row r="22" spans="1:11" x14ac:dyDescent="0.2">
      <c r="A22" s="621"/>
      <c r="B22" s="620"/>
      <c r="C22" s="618"/>
      <c r="D22" s="633"/>
      <c r="E22" s="629"/>
      <c r="F22" s="633"/>
      <c r="G22" s="629"/>
      <c r="H22" s="633"/>
      <c r="I22" s="220"/>
      <c r="J22" s="635"/>
      <c r="K22" s="619"/>
    </row>
    <row r="23" spans="1:11" x14ac:dyDescent="0.2">
      <c r="A23" s="621" t="s">
        <v>59</v>
      </c>
      <c r="B23" s="620">
        <v>22</v>
      </c>
      <c r="C23" s="618" t="s">
        <v>62</v>
      </c>
      <c r="D23" s="633">
        <v>2.095624245461379E-3</v>
      </c>
      <c r="E23" s="629">
        <v>0.70103581488674249</v>
      </c>
      <c r="F23" s="633">
        <v>1.2928439811075797E-2</v>
      </c>
      <c r="G23" s="629">
        <v>0.28388317474570246</v>
      </c>
      <c r="H23" s="633">
        <v>5.6946311017972261E-5</v>
      </c>
      <c r="I23" s="220"/>
      <c r="J23" s="635">
        <v>97.318181818181813</v>
      </c>
      <c r="K23" s="619">
        <v>1.4803919732185498E-2</v>
      </c>
    </row>
    <row r="24" spans="1:11" x14ac:dyDescent="0.2">
      <c r="A24" s="621" t="s">
        <v>59</v>
      </c>
      <c r="B24" s="620">
        <v>22</v>
      </c>
      <c r="C24" s="618" t="s">
        <v>50</v>
      </c>
      <c r="D24" s="633">
        <v>0</v>
      </c>
      <c r="E24" s="629">
        <v>0.74599097932350755</v>
      </c>
      <c r="F24" s="633">
        <v>0</v>
      </c>
      <c r="G24" s="629">
        <v>0.25400902067649239</v>
      </c>
      <c r="H24" s="633">
        <v>0</v>
      </c>
      <c r="I24" s="220"/>
      <c r="J24" s="635">
        <v>0</v>
      </c>
      <c r="K24" s="619">
        <v>0</v>
      </c>
    </row>
    <row r="25" spans="1:11" x14ac:dyDescent="0.2">
      <c r="A25" s="621" t="s">
        <v>59</v>
      </c>
      <c r="B25" s="620">
        <v>22</v>
      </c>
      <c r="C25" s="618" t="s">
        <v>227</v>
      </c>
      <c r="D25" s="633">
        <v>1.4484790525171036E-3</v>
      </c>
      <c r="E25" s="629">
        <v>0.72094259339023559</v>
      </c>
      <c r="F25" s="633">
        <v>1.1862571109989258E-2</v>
      </c>
      <c r="G25" s="629">
        <v>0.26570699560343974</v>
      </c>
      <c r="H25" s="633">
        <v>3.9360843818399556E-5</v>
      </c>
      <c r="I25" s="220"/>
      <c r="J25" s="636" t="s">
        <v>267</v>
      </c>
      <c r="K25" s="637" t="s">
        <v>267</v>
      </c>
    </row>
    <row r="26" spans="1:11" x14ac:dyDescent="0.2">
      <c r="A26" s="621"/>
      <c r="B26" s="620"/>
      <c r="C26" s="618"/>
      <c r="D26" s="633"/>
      <c r="E26" s="629"/>
      <c r="F26" s="633"/>
      <c r="G26" s="629"/>
      <c r="H26" s="633"/>
      <c r="I26" s="220"/>
      <c r="J26" s="635"/>
      <c r="K26" s="619"/>
    </row>
    <row r="27" spans="1:11" x14ac:dyDescent="0.2">
      <c r="A27" s="621" t="s">
        <v>68</v>
      </c>
      <c r="B27" s="620">
        <v>20</v>
      </c>
      <c r="C27" s="618" t="s">
        <v>62</v>
      </c>
      <c r="D27" s="633">
        <v>2.1210396351544883E-2</v>
      </c>
      <c r="E27" s="629">
        <v>0.73125751903962055</v>
      </c>
      <c r="F27" s="633">
        <v>5.1457574237925227E-2</v>
      </c>
      <c r="G27" s="629">
        <v>0.19479143391824888</v>
      </c>
      <c r="H27" s="633">
        <v>1.0909198465892023E-3</v>
      </c>
      <c r="I27" s="220"/>
      <c r="J27" s="635">
        <v>382.2</v>
      </c>
      <c r="K27" s="619">
        <v>2.5060642457049649E-2</v>
      </c>
    </row>
    <row r="28" spans="1:11" x14ac:dyDescent="0.2">
      <c r="A28" s="621" t="s">
        <v>68</v>
      </c>
      <c r="B28" s="620">
        <v>20</v>
      </c>
      <c r="C28" s="618" t="s">
        <v>50</v>
      </c>
      <c r="D28" s="633">
        <v>0</v>
      </c>
      <c r="E28" s="629">
        <v>0.77713653225661117</v>
      </c>
      <c r="F28" s="633">
        <v>0</v>
      </c>
      <c r="G28" s="629">
        <v>0.17679862754061862</v>
      </c>
      <c r="H28" s="633">
        <v>0</v>
      </c>
      <c r="I28" s="220"/>
      <c r="J28" s="635">
        <v>5</v>
      </c>
      <c r="K28" s="619">
        <v>2.2203275427191021E-5</v>
      </c>
    </row>
    <row r="29" spans="1:11" x14ac:dyDescent="0.2">
      <c r="A29" s="623" t="s">
        <v>68</v>
      </c>
      <c r="B29" s="626">
        <v>20</v>
      </c>
      <c r="C29" s="624" t="s">
        <v>227</v>
      </c>
      <c r="D29" s="634">
        <v>9.5902127846312513E-3</v>
      </c>
      <c r="E29" s="631">
        <v>0.77066448669529208</v>
      </c>
      <c r="F29" s="634">
        <v>2.6820849919065873E-2</v>
      </c>
      <c r="G29" s="631">
        <v>0.19194309727847605</v>
      </c>
      <c r="H29" s="634">
        <v>6.6519725300658017E-4</v>
      </c>
      <c r="I29" s="252"/>
      <c r="J29" s="639" t="s">
        <v>267</v>
      </c>
      <c r="K29" s="638" t="s">
        <v>267</v>
      </c>
    </row>
    <row r="34" spans="1:6" ht="45" customHeight="1" x14ac:dyDescent="0.35">
      <c r="A34" s="972" t="s">
        <v>130</v>
      </c>
      <c r="C34" s="1179" t="s">
        <v>348</v>
      </c>
      <c r="D34" s="1140"/>
      <c r="E34" s="1140"/>
      <c r="F34" s="1141"/>
    </row>
    <row r="35" spans="1:6" ht="39" thickBot="1" x14ac:dyDescent="0.25">
      <c r="A35" s="207" t="s">
        <v>158</v>
      </c>
      <c r="B35" s="425" t="s">
        <v>109</v>
      </c>
      <c r="C35" s="483">
        <v>2011</v>
      </c>
      <c r="D35" s="200">
        <v>2012</v>
      </c>
      <c r="E35" s="483">
        <v>2013</v>
      </c>
      <c r="F35" s="201">
        <v>2014</v>
      </c>
    </row>
    <row r="36" spans="1:6" ht="13.5" thickTop="1" x14ac:dyDescent="0.2">
      <c r="A36" s="640" t="s">
        <v>56</v>
      </c>
      <c r="B36" s="641" t="s">
        <v>62</v>
      </c>
      <c r="C36" s="651">
        <v>632.28571428571433</v>
      </c>
      <c r="D36" s="644">
        <v>673.5454545454545</v>
      </c>
      <c r="E36" s="651">
        <v>617.71730769230771</v>
      </c>
      <c r="F36" s="645">
        <v>675.18321428571437</v>
      </c>
    </row>
    <row r="37" spans="1:6" x14ac:dyDescent="0.2">
      <c r="A37" s="640" t="s">
        <v>56</v>
      </c>
      <c r="B37" s="641" t="s">
        <v>50</v>
      </c>
      <c r="C37" s="651">
        <v>736</v>
      </c>
      <c r="D37" s="644">
        <v>755</v>
      </c>
      <c r="E37" s="651">
        <v>630.5</v>
      </c>
      <c r="F37" s="645">
        <v>735</v>
      </c>
    </row>
    <row r="38" spans="1:6" x14ac:dyDescent="0.2">
      <c r="A38" s="640" t="s">
        <v>56</v>
      </c>
      <c r="B38" s="641" t="s">
        <v>110</v>
      </c>
      <c r="C38" s="651">
        <v>21</v>
      </c>
      <c r="D38" s="644">
        <v>22</v>
      </c>
      <c r="E38" s="651">
        <v>26</v>
      </c>
      <c r="F38" s="645">
        <v>28</v>
      </c>
    </row>
    <row r="39" spans="1:6" x14ac:dyDescent="0.2">
      <c r="A39" s="640"/>
      <c r="B39" s="641"/>
      <c r="C39" s="651"/>
      <c r="D39" s="644"/>
      <c r="E39" s="651"/>
      <c r="F39" s="645"/>
    </row>
    <row r="40" spans="1:6" x14ac:dyDescent="0.2">
      <c r="A40" s="640" t="s">
        <v>263</v>
      </c>
      <c r="B40" s="641" t="s">
        <v>62</v>
      </c>
      <c r="C40" s="651">
        <v>1168.6666666666667</v>
      </c>
      <c r="D40" s="644">
        <v>1256.1428571428571</v>
      </c>
      <c r="E40" s="651">
        <v>1226.4166666666667</v>
      </c>
      <c r="F40" s="645">
        <v>1953.2615384615385</v>
      </c>
    </row>
    <row r="41" spans="1:6" x14ac:dyDescent="0.2">
      <c r="A41" s="640" t="s">
        <v>263</v>
      </c>
      <c r="B41" s="641" t="s">
        <v>50</v>
      </c>
      <c r="C41" s="651">
        <v>1011.5</v>
      </c>
      <c r="D41" s="644">
        <v>1017</v>
      </c>
      <c r="E41" s="651">
        <v>995</v>
      </c>
      <c r="F41" s="645">
        <v>1165</v>
      </c>
    </row>
    <row r="42" spans="1:6" x14ac:dyDescent="0.2">
      <c r="A42" s="642" t="s">
        <v>263</v>
      </c>
      <c r="B42" s="643" t="s">
        <v>110</v>
      </c>
      <c r="C42" s="652">
        <v>6</v>
      </c>
      <c r="D42" s="646">
        <v>7</v>
      </c>
      <c r="E42" s="652">
        <v>12</v>
      </c>
      <c r="F42" s="647">
        <v>13</v>
      </c>
    </row>
    <row r="43" spans="1:6" x14ac:dyDescent="0.2">
      <c r="A43" s="616"/>
      <c r="B43" s="616"/>
    </row>
    <row r="44" spans="1:6" ht="30" customHeight="1" x14ac:dyDescent="0.35">
      <c r="A44" s="972" t="s">
        <v>112</v>
      </c>
      <c r="B44" s="616"/>
      <c r="C44" s="1179" t="s">
        <v>349</v>
      </c>
      <c r="D44" s="1140"/>
      <c r="E44" s="1140"/>
      <c r="F44" s="1141"/>
    </row>
    <row r="45" spans="1:6" ht="39" thickBot="1" x14ac:dyDescent="0.25">
      <c r="A45" s="207" t="s">
        <v>158</v>
      </c>
      <c r="B45" s="425" t="s">
        <v>109</v>
      </c>
      <c r="C45" s="483">
        <v>2011</v>
      </c>
      <c r="D45" s="200">
        <v>2012</v>
      </c>
      <c r="E45" s="483">
        <v>2013</v>
      </c>
      <c r="F45" s="201">
        <v>2014</v>
      </c>
    </row>
    <row r="46" spans="1:6" ht="13.5" thickTop="1" x14ac:dyDescent="0.2">
      <c r="A46" s="621" t="s">
        <v>56</v>
      </c>
      <c r="B46" s="622" t="s">
        <v>62</v>
      </c>
      <c r="C46" s="651">
        <v>98.825999999999993</v>
      </c>
      <c r="D46" s="644">
        <v>123.47230769230768</v>
      </c>
      <c r="E46" s="651">
        <v>271.81807692307694</v>
      </c>
      <c r="F46" s="645">
        <v>411.48589743589747</v>
      </c>
    </row>
    <row r="47" spans="1:6" x14ac:dyDescent="0.2">
      <c r="A47" s="621" t="s">
        <v>56</v>
      </c>
      <c r="B47" s="622" t="s">
        <v>50</v>
      </c>
      <c r="C47" s="651">
        <v>84.13</v>
      </c>
      <c r="D47" s="644">
        <v>104</v>
      </c>
      <c r="E47" s="651">
        <v>200</v>
      </c>
      <c r="F47" s="645">
        <v>400</v>
      </c>
    </row>
    <row r="48" spans="1:6" x14ac:dyDescent="0.2">
      <c r="A48" s="621" t="s">
        <v>56</v>
      </c>
      <c r="B48" s="622" t="s">
        <v>110</v>
      </c>
      <c r="C48" s="651">
        <v>5</v>
      </c>
      <c r="D48" s="644">
        <v>13</v>
      </c>
      <c r="E48" s="651">
        <v>26</v>
      </c>
      <c r="F48" s="645">
        <v>39</v>
      </c>
    </row>
    <row r="49" spans="1:6" x14ac:dyDescent="0.2">
      <c r="A49" s="621"/>
      <c r="B49" s="622"/>
      <c r="C49" s="651"/>
      <c r="D49" s="644"/>
      <c r="E49" s="651"/>
      <c r="F49" s="645"/>
    </row>
    <row r="50" spans="1:6" x14ac:dyDescent="0.2">
      <c r="A50" s="621" t="s">
        <v>66</v>
      </c>
      <c r="B50" s="622" t="s">
        <v>62</v>
      </c>
      <c r="C50" s="651">
        <v>1225</v>
      </c>
      <c r="D50" s="644">
        <v>1050.7857142857142</v>
      </c>
      <c r="E50" s="651">
        <v>1392.6315789473683</v>
      </c>
      <c r="F50" s="645">
        <v>1957.5652173913043</v>
      </c>
    </row>
    <row r="51" spans="1:6" x14ac:dyDescent="0.2">
      <c r="A51" s="621" t="s">
        <v>66</v>
      </c>
      <c r="B51" s="622" t="s">
        <v>50</v>
      </c>
      <c r="C51" s="651">
        <v>885</v>
      </c>
      <c r="D51" s="644">
        <v>755.5</v>
      </c>
      <c r="E51" s="651">
        <v>1400</v>
      </c>
      <c r="F51" s="645">
        <v>1800</v>
      </c>
    </row>
    <row r="52" spans="1:6" x14ac:dyDescent="0.2">
      <c r="A52" s="621" t="s">
        <v>66</v>
      </c>
      <c r="B52" s="622" t="s">
        <v>110</v>
      </c>
      <c r="C52" s="651">
        <v>8</v>
      </c>
      <c r="D52" s="644">
        <v>14</v>
      </c>
      <c r="E52" s="651">
        <v>19</v>
      </c>
      <c r="F52" s="645">
        <v>23</v>
      </c>
    </row>
    <row r="53" spans="1:6" x14ac:dyDescent="0.2">
      <c r="A53" s="621"/>
      <c r="B53" s="622"/>
      <c r="C53" s="651"/>
      <c r="D53" s="644"/>
      <c r="E53" s="651"/>
      <c r="F53" s="645"/>
    </row>
    <row r="54" spans="1:6" x14ac:dyDescent="0.2">
      <c r="A54" s="621" t="s">
        <v>59</v>
      </c>
      <c r="B54" s="622" t="s">
        <v>62</v>
      </c>
      <c r="C54" s="651">
        <v>2370.7857142857142</v>
      </c>
      <c r="D54" s="644">
        <v>3653.7857142857142</v>
      </c>
      <c r="E54" s="651">
        <v>5160.8</v>
      </c>
      <c r="F54" s="645">
        <v>5769.3</v>
      </c>
    </row>
    <row r="55" spans="1:6" x14ac:dyDescent="0.2">
      <c r="A55" s="621" t="s">
        <v>59</v>
      </c>
      <c r="B55" s="622" t="s">
        <v>50</v>
      </c>
      <c r="C55" s="651">
        <v>1547.5</v>
      </c>
      <c r="D55" s="644">
        <v>2856</v>
      </c>
      <c r="E55" s="651">
        <v>5348</v>
      </c>
      <c r="F55" s="645">
        <v>5154</v>
      </c>
    </row>
    <row r="56" spans="1:6" x14ac:dyDescent="0.2">
      <c r="A56" s="621" t="s">
        <v>59</v>
      </c>
      <c r="B56" s="622" t="s">
        <v>110</v>
      </c>
      <c r="C56" s="651">
        <v>14</v>
      </c>
      <c r="D56" s="644">
        <v>14</v>
      </c>
      <c r="E56" s="651">
        <v>15</v>
      </c>
      <c r="F56" s="645">
        <v>20</v>
      </c>
    </row>
    <row r="57" spans="1:6" x14ac:dyDescent="0.2">
      <c r="A57" s="621"/>
      <c r="B57" s="622"/>
      <c r="C57" s="651"/>
      <c r="D57" s="644"/>
      <c r="E57" s="651"/>
      <c r="F57" s="645"/>
    </row>
    <row r="58" spans="1:6" x14ac:dyDescent="0.2">
      <c r="A58" s="621" t="s">
        <v>68</v>
      </c>
      <c r="B58" s="622" t="s">
        <v>62</v>
      </c>
      <c r="C58" s="651">
        <v>34184.4375</v>
      </c>
      <c r="D58" s="644">
        <v>36021.470588235294</v>
      </c>
      <c r="E58" s="651">
        <v>36911.785263157893</v>
      </c>
      <c r="F58" s="645">
        <v>40094.716500000002</v>
      </c>
    </row>
    <row r="59" spans="1:6" x14ac:dyDescent="0.2">
      <c r="A59" s="621" t="s">
        <v>68</v>
      </c>
      <c r="B59" s="622" t="s">
        <v>50</v>
      </c>
      <c r="C59" s="651">
        <v>21400</v>
      </c>
      <c r="D59" s="644">
        <v>25000</v>
      </c>
      <c r="E59" s="651">
        <v>21145</v>
      </c>
      <c r="F59" s="645">
        <v>23410.5</v>
      </c>
    </row>
    <row r="60" spans="1:6" x14ac:dyDescent="0.2">
      <c r="A60" s="623" t="s">
        <v>68</v>
      </c>
      <c r="B60" s="625" t="s">
        <v>110</v>
      </c>
      <c r="C60" s="652">
        <v>16</v>
      </c>
      <c r="D60" s="646">
        <v>17</v>
      </c>
      <c r="E60" s="652">
        <v>19</v>
      </c>
      <c r="F60" s="647">
        <v>20</v>
      </c>
    </row>
  </sheetData>
  <mergeCells count="6">
    <mergeCell ref="C34:F34"/>
    <mergeCell ref="C44:F44"/>
    <mergeCell ref="D3:H3"/>
    <mergeCell ref="D13:H13"/>
    <mergeCell ref="J3:K3"/>
    <mergeCell ref="J13:K13"/>
  </mergeCells>
  <hyperlinks>
    <hyperlink ref="A1" location="Index!A1" display="Back to Index"/>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workbookViewId="0"/>
  </sheetViews>
  <sheetFormatPr defaultRowHeight="12.75" x14ac:dyDescent="0.2"/>
  <cols>
    <col min="1" max="1" width="18.42578125" customWidth="1"/>
    <col min="2" max="2" width="12.7109375" customWidth="1"/>
    <col min="3" max="6" width="14.5703125" customWidth="1"/>
    <col min="22" max="22" width="11.7109375" customWidth="1"/>
  </cols>
  <sheetData>
    <row r="1" spans="1:22" x14ac:dyDescent="0.2">
      <c r="A1" s="650" t="s">
        <v>162</v>
      </c>
    </row>
    <row r="3" spans="1:22" s="213" customFormat="1" x14ac:dyDescent="0.2">
      <c r="A3" s="214" t="s">
        <v>288</v>
      </c>
    </row>
    <row r="4" spans="1:22" s="213" customFormat="1" x14ac:dyDescent="0.2"/>
    <row r="5" spans="1:22" ht="23.25" x14ac:dyDescent="0.35">
      <c r="A5" s="972" t="s">
        <v>130</v>
      </c>
      <c r="B5" s="648"/>
      <c r="C5" s="648"/>
    </row>
    <row r="6" spans="1:22" ht="90" thickBot="1" x14ac:dyDescent="0.25">
      <c r="A6" s="207" t="s">
        <v>158</v>
      </c>
      <c r="B6" s="241" t="s">
        <v>110</v>
      </c>
      <c r="C6" s="425" t="s">
        <v>109</v>
      </c>
      <c r="D6" s="438" t="s">
        <v>271</v>
      </c>
      <c r="E6" s="671" t="s">
        <v>272</v>
      </c>
      <c r="F6" s="438" t="s">
        <v>273</v>
      </c>
      <c r="G6" s="671" t="s">
        <v>274</v>
      </c>
      <c r="H6" s="438" t="s">
        <v>275</v>
      </c>
      <c r="I6" s="671" t="s">
        <v>276</v>
      </c>
      <c r="J6" s="438" t="s">
        <v>277</v>
      </c>
      <c r="K6" s="671" t="s">
        <v>278</v>
      </c>
      <c r="L6" s="438" t="s">
        <v>279</v>
      </c>
      <c r="M6" s="671" t="s">
        <v>280</v>
      </c>
      <c r="N6" s="438" t="s">
        <v>281</v>
      </c>
      <c r="O6" s="671" t="s">
        <v>282</v>
      </c>
      <c r="P6" s="438" t="s">
        <v>283</v>
      </c>
      <c r="Q6" s="671" t="s">
        <v>284</v>
      </c>
      <c r="R6" s="438" t="s">
        <v>285</v>
      </c>
      <c r="S6" s="671" t="s">
        <v>286</v>
      </c>
      <c r="T6" s="438" t="s">
        <v>287</v>
      </c>
      <c r="U6" s="671" t="s">
        <v>262</v>
      </c>
      <c r="V6" s="438" t="s">
        <v>262</v>
      </c>
    </row>
    <row r="7" spans="1:22" ht="13.5" thickTop="1" x14ac:dyDescent="0.2">
      <c r="A7" s="662" t="s">
        <v>56</v>
      </c>
      <c r="B7" s="658">
        <v>13</v>
      </c>
      <c r="C7" s="663" t="s">
        <v>62</v>
      </c>
      <c r="D7" s="677">
        <v>0</v>
      </c>
      <c r="E7" s="659">
        <v>0</v>
      </c>
      <c r="F7" s="677">
        <v>0</v>
      </c>
      <c r="G7" s="659">
        <v>0</v>
      </c>
      <c r="H7" s="677">
        <v>0</v>
      </c>
      <c r="I7" s="659">
        <v>0</v>
      </c>
      <c r="J7" s="677">
        <v>0</v>
      </c>
      <c r="K7" s="659">
        <v>0.15384615384615385</v>
      </c>
      <c r="L7" s="677">
        <v>0</v>
      </c>
      <c r="M7" s="659">
        <v>0</v>
      </c>
      <c r="N7" s="677">
        <v>7.6923076923076927E-2</v>
      </c>
      <c r="O7" s="659">
        <v>0</v>
      </c>
      <c r="P7" s="677">
        <v>0</v>
      </c>
      <c r="Q7" s="659">
        <v>0</v>
      </c>
      <c r="R7" s="677">
        <v>0.40109890109890112</v>
      </c>
      <c r="S7" s="659">
        <v>0</v>
      </c>
      <c r="T7" s="677">
        <v>0</v>
      </c>
      <c r="U7" s="659">
        <v>0.3681318681318681</v>
      </c>
      <c r="V7" s="677">
        <v>0</v>
      </c>
    </row>
    <row r="8" spans="1:22" x14ac:dyDescent="0.2">
      <c r="A8" s="662" t="s">
        <v>56</v>
      </c>
      <c r="B8" s="658">
        <v>13</v>
      </c>
      <c r="C8" s="663" t="s">
        <v>50</v>
      </c>
      <c r="D8" s="677">
        <v>0</v>
      </c>
      <c r="E8" s="659">
        <v>0</v>
      </c>
      <c r="F8" s="677">
        <v>0</v>
      </c>
      <c r="G8" s="659">
        <v>0</v>
      </c>
      <c r="H8" s="677">
        <v>0</v>
      </c>
      <c r="I8" s="659">
        <v>0</v>
      </c>
      <c r="J8" s="677">
        <v>0</v>
      </c>
      <c r="K8" s="659">
        <v>0</v>
      </c>
      <c r="L8" s="677">
        <v>0</v>
      </c>
      <c r="M8" s="659">
        <v>0</v>
      </c>
      <c r="N8" s="677">
        <v>0</v>
      </c>
      <c r="O8" s="659">
        <v>0</v>
      </c>
      <c r="P8" s="677">
        <v>0</v>
      </c>
      <c r="Q8" s="659">
        <v>0</v>
      </c>
      <c r="R8" s="677">
        <v>0.5</v>
      </c>
      <c r="S8" s="659">
        <v>0</v>
      </c>
      <c r="T8" s="677">
        <v>0</v>
      </c>
      <c r="U8" s="659">
        <v>0.5</v>
      </c>
      <c r="V8" s="677">
        <v>0</v>
      </c>
    </row>
    <row r="9" spans="1:22" x14ac:dyDescent="0.2">
      <c r="A9" s="662" t="s">
        <v>56</v>
      </c>
      <c r="B9" s="658">
        <v>13</v>
      </c>
      <c r="C9" s="663" t="s">
        <v>227</v>
      </c>
      <c r="D9" s="677">
        <v>0</v>
      </c>
      <c r="E9" s="659">
        <v>0</v>
      </c>
      <c r="F9" s="677">
        <v>0</v>
      </c>
      <c r="G9" s="659">
        <v>0</v>
      </c>
      <c r="H9" s="677">
        <v>0</v>
      </c>
      <c r="I9" s="659">
        <v>0</v>
      </c>
      <c r="J9" s="677">
        <v>0</v>
      </c>
      <c r="K9" s="659">
        <v>0.25193798449612403</v>
      </c>
      <c r="L9" s="677">
        <v>0</v>
      </c>
      <c r="M9" s="659">
        <v>0</v>
      </c>
      <c r="N9" s="677">
        <v>0.26550387596899228</v>
      </c>
      <c r="O9" s="659">
        <v>0</v>
      </c>
      <c r="P9" s="677">
        <v>0</v>
      </c>
      <c r="Q9" s="659">
        <v>0</v>
      </c>
      <c r="R9" s="677">
        <v>0.2441860465116279</v>
      </c>
      <c r="S9" s="659">
        <v>0</v>
      </c>
      <c r="T9" s="677">
        <v>0</v>
      </c>
      <c r="U9" s="659">
        <v>0.23837209302325582</v>
      </c>
      <c r="V9" s="677">
        <v>0</v>
      </c>
    </row>
    <row r="10" spans="1:22" x14ac:dyDescent="0.2">
      <c r="A10" s="662"/>
      <c r="B10" s="658"/>
      <c r="C10" s="663"/>
      <c r="D10" s="677"/>
      <c r="E10" s="659"/>
      <c r="F10" s="677"/>
      <c r="G10" s="659"/>
      <c r="H10" s="677"/>
      <c r="I10" s="658"/>
      <c r="J10" s="679"/>
      <c r="K10" s="658"/>
      <c r="L10" s="679"/>
      <c r="M10" s="658"/>
      <c r="N10" s="679"/>
      <c r="O10" s="658"/>
      <c r="P10" s="679"/>
      <c r="Q10" s="658"/>
      <c r="R10" s="679"/>
      <c r="S10" s="658"/>
      <c r="T10" s="679"/>
      <c r="U10" s="658"/>
      <c r="V10" s="679"/>
    </row>
    <row r="11" spans="1:22" x14ac:dyDescent="0.2">
      <c r="A11" s="662" t="s">
        <v>263</v>
      </c>
      <c r="B11" s="658">
        <v>8</v>
      </c>
      <c r="C11" s="663" t="s">
        <v>62</v>
      </c>
      <c r="D11" s="677">
        <v>0.125</v>
      </c>
      <c r="E11" s="659">
        <v>0</v>
      </c>
      <c r="F11" s="677">
        <v>0</v>
      </c>
      <c r="G11" s="659">
        <v>0.125</v>
      </c>
      <c r="H11" s="677">
        <v>0</v>
      </c>
      <c r="I11" s="659">
        <v>0</v>
      </c>
      <c r="J11" s="677">
        <v>0.25137362637362637</v>
      </c>
      <c r="K11" s="659">
        <v>2.489697802197802E-2</v>
      </c>
      <c r="L11" s="677">
        <v>0</v>
      </c>
      <c r="M11" s="659">
        <v>0</v>
      </c>
      <c r="N11" s="677">
        <v>0</v>
      </c>
      <c r="O11" s="659">
        <v>0</v>
      </c>
      <c r="P11" s="677">
        <v>0.22372939560439559</v>
      </c>
      <c r="Q11" s="659">
        <v>0</v>
      </c>
      <c r="R11" s="677">
        <v>0.25</v>
      </c>
      <c r="S11" s="659">
        <v>0</v>
      </c>
      <c r="T11" s="677">
        <v>0</v>
      </c>
      <c r="U11" s="659">
        <v>0</v>
      </c>
      <c r="V11" s="677">
        <v>0</v>
      </c>
    </row>
    <row r="12" spans="1:22" x14ac:dyDescent="0.2">
      <c r="A12" s="662" t="s">
        <v>263</v>
      </c>
      <c r="B12" s="658">
        <v>8</v>
      </c>
      <c r="C12" s="663" t="s">
        <v>50</v>
      </c>
      <c r="D12" s="677">
        <v>0</v>
      </c>
      <c r="E12" s="659">
        <v>0</v>
      </c>
      <c r="F12" s="677">
        <v>0</v>
      </c>
      <c r="G12" s="659">
        <v>0</v>
      </c>
      <c r="H12" s="677">
        <v>0</v>
      </c>
      <c r="I12" s="659">
        <v>0</v>
      </c>
      <c r="J12" s="677">
        <v>0</v>
      </c>
      <c r="K12" s="659">
        <v>0</v>
      </c>
      <c r="L12" s="677">
        <v>0</v>
      </c>
      <c r="M12" s="659">
        <v>0</v>
      </c>
      <c r="N12" s="677">
        <v>0</v>
      </c>
      <c r="O12" s="659">
        <v>0</v>
      </c>
      <c r="P12" s="677">
        <v>0</v>
      </c>
      <c r="Q12" s="659">
        <v>0</v>
      </c>
      <c r="R12" s="677">
        <v>0</v>
      </c>
      <c r="S12" s="659">
        <v>0</v>
      </c>
      <c r="T12" s="677">
        <v>0</v>
      </c>
      <c r="U12" s="659">
        <v>0</v>
      </c>
      <c r="V12" s="677">
        <v>0</v>
      </c>
    </row>
    <row r="13" spans="1:22" x14ac:dyDescent="0.2">
      <c r="A13" s="664" t="s">
        <v>263</v>
      </c>
      <c r="B13" s="660">
        <v>8</v>
      </c>
      <c r="C13" s="665" t="s">
        <v>227</v>
      </c>
      <c r="D13" s="678">
        <v>0.31240284191011369</v>
      </c>
      <c r="E13" s="667">
        <v>0</v>
      </c>
      <c r="F13" s="678">
        <v>0</v>
      </c>
      <c r="G13" s="667">
        <v>0.10363529587876974</v>
      </c>
      <c r="H13" s="678">
        <v>0</v>
      </c>
      <c r="I13" s="667">
        <v>0</v>
      </c>
      <c r="J13" s="678">
        <v>5.8726667664636186E-3</v>
      </c>
      <c r="K13" s="667">
        <v>3.3393595338714693E-2</v>
      </c>
      <c r="L13" s="678">
        <v>0</v>
      </c>
      <c r="M13" s="667">
        <v>0</v>
      </c>
      <c r="N13" s="678">
        <v>0</v>
      </c>
      <c r="O13" s="667">
        <v>0</v>
      </c>
      <c r="P13" s="678">
        <v>0.23030065750837719</v>
      </c>
      <c r="Q13" s="667">
        <v>0</v>
      </c>
      <c r="R13" s="678">
        <v>0.31439494259756118</v>
      </c>
      <c r="S13" s="667">
        <v>0</v>
      </c>
      <c r="T13" s="678">
        <v>0</v>
      </c>
      <c r="U13" s="667">
        <v>0</v>
      </c>
      <c r="V13" s="678">
        <v>0</v>
      </c>
    </row>
    <row r="14" spans="1:22" x14ac:dyDescent="0.2">
      <c r="A14" s="648"/>
      <c r="B14" s="649"/>
      <c r="C14" s="648"/>
    </row>
    <row r="15" spans="1:22" ht="23.25" x14ac:dyDescent="0.35">
      <c r="A15" s="972" t="s">
        <v>112</v>
      </c>
      <c r="B15" s="649"/>
      <c r="C15" s="648"/>
    </row>
    <row r="16" spans="1:22" ht="90" thickBot="1" x14ac:dyDescent="0.25">
      <c r="A16" s="207" t="s">
        <v>158</v>
      </c>
      <c r="B16" s="241" t="s">
        <v>110</v>
      </c>
      <c r="C16" s="425" t="s">
        <v>109</v>
      </c>
      <c r="D16" s="438" t="s">
        <v>271</v>
      </c>
      <c r="E16" s="671" t="s">
        <v>272</v>
      </c>
      <c r="F16" s="438" t="s">
        <v>273</v>
      </c>
      <c r="G16" s="671" t="s">
        <v>274</v>
      </c>
      <c r="H16" s="438" t="s">
        <v>275</v>
      </c>
      <c r="I16" s="671" t="s">
        <v>276</v>
      </c>
      <c r="J16" s="438" t="s">
        <v>277</v>
      </c>
      <c r="K16" s="671" t="s">
        <v>278</v>
      </c>
      <c r="L16" s="438" t="s">
        <v>279</v>
      </c>
      <c r="M16" s="671" t="s">
        <v>280</v>
      </c>
      <c r="N16" s="438" t="s">
        <v>281</v>
      </c>
      <c r="O16" s="671" t="s">
        <v>282</v>
      </c>
      <c r="P16" s="438" t="s">
        <v>283</v>
      </c>
      <c r="Q16" s="671" t="s">
        <v>284</v>
      </c>
      <c r="R16" s="438" t="s">
        <v>285</v>
      </c>
      <c r="S16" s="671" t="s">
        <v>286</v>
      </c>
      <c r="T16" s="438" t="s">
        <v>287</v>
      </c>
      <c r="U16" s="671" t="s">
        <v>262</v>
      </c>
      <c r="V16" s="438" t="s">
        <v>262</v>
      </c>
    </row>
    <row r="17" spans="1:22" ht="13.5" thickTop="1" x14ac:dyDescent="0.2">
      <c r="A17" s="662" t="s">
        <v>56</v>
      </c>
      <c r="B17" s="661">
        <v>18</v>
      </c>
      <c r="C17" s="663" t="s">
        <v>62</v>
      </c>
      <c r="D17" s="674">
        <v>8.8222418768370368E-3</v>
      </c>
      <c r="E17" s="668">
        <v>5.5836973904031875E-5</v>
      </c>
      <c r="F17" s="674">
        <v>1.7644483753674075E-4</v>
      </c>
      <c r="G17" s="668">
        <v>0.1020565874228333</v>
      </c>
      <c r="H17" s="674">
        <v>0</v>
      </c>
      <c r="I17" s="668">
        <v>5.5555555555555552E-2</v>
      </c>
      <c r="J17" s="674">
        <v>0.1111111111111111</v>
      </c>
      <c r="K17" s="668">
        <v>0.44473229706390327</v>
      </c>
      <c r="L17" s="674">
        <v>0</v>
      </c>
      <c r="M17" s="668">
        <v>0</v>
      </c>
      <c r="N17" s="674">
        <v>5.5555555555555552E-2</v>
      </c>
      <c r="O17" s="668">
        <v>0</v>
      </c>
      <c r="P17" s="674">
        <v>0</v>
      </c>
      <c r="Q17" s="668">
        <v>0</v>
      </c>
      <c r="R17" s="674">
        <v>5.5267702936096716E-2</v>
      </c>
      <c r="S17" s="668">
        <v>0</v>
      </c>
      <c r="T17" s="674">
        <v>0</v>
      </c>
      <c r="U17" s="668">
        <v>0.15384615384615385</v>
      </c>
      <c r="V17" s="672">
        <v>1.2820512820512822E-2</v>
      </c>
    </row>
    <row r="18" spans="1:22" x14ac:dyDescent="0.2">
      <c r="A18" s="662" t="s">
        <v>56</v>
      </c>
      <c r="B18" s="661">
        <v>18</v>
      </c>
      <c r="C18" s="663" t="s">
        <v>50</v>
      </c>
      <c r="D18" s="674">
        <v>0</v>
      </c>
      <c r="E18" s="668">
        <v>0</v>
      </c>
      <c r="F18" s="674">
        <v>0</v>
      </c>
      <c r="G18" s="668">
        <v>0</v>
      </c>
      <c r="H18" s="674">
        <v>0</v>
      </c>
      <c r="I18" s="668">
        <v>0</v>
      </c>
      <c r="J18" s="674">
        <v>0</v>
      </c>
      <c r="K18" s="668">
        <v>2.5906735751295338E-3</v>
      </c>
      <c r="L18" s="674">
        <v>0</v>
      </c>
      <c r="M18" s="668">
        <v>0</v>
      </c>
      <c r="N18" s="674">
        <v>0</v>
      </c>
      <c r="O18" s="668">
        <v>0</v>
      </c>
      <c r="P18" s="674">
        <v>0</v>
      </c>
      <c r="Q18" s="668">
        <v>0</v>
      </c>
      <c r="R18" s="674">
        <v>0</v>
      </c>
      <c r="S18" s="668">
        <v>0</v>
      </c>
      <c r="T18" s="674">
        <v>0</v>
      </c>
      <c r="U18" s="668">
        <v>0</v>
      </c>
      <c r="V18" s="672">
        <v>0</v>
      </c>
    </row>
    <row r="19" spans="1:22" x14ac:dyDescent="0.2">
      <c r="A19" s="662" t="s">
        <v>56</v>
      </c>
      <c r="B19" s="661">
        <v>18</v>
      </c>
      <c r="C19" s="663" t="s">
        <v>227</v>
      </c>
      <c r="D19" s="674">
        <v>1.6556707772012038E-2</v>
      </c>
      <c r="E19" s="668">
        <v>1.0478928969627873E-4</v>
      </c>
      <c r="F19" s="674">
        <v>3.3113415544024083E-4</v>
      </c>
      <c r="G19" s="668">
        <v>0.25493138397310694</v>
      </c>
      <c r="H19" s="674">
        <v>0</v>
      </c>
      <c r="I19" s="668">
        <v>2.0957857939255746E-2</v>
      </c>
      <c r="J19" s="674">
        <v>3.3532572702809193E-3</v>
      </c>
      <c r="K19" s="668">
        <v>0.52604223427531926</v>
      </c>
      <c r="L19" s="674">
        <v>0</v>
      </c>
      <c r="M19" s="668">
        <v>0</v>
      </c>
      <c r="N19" s="674">
        <v>4.1915715878511492E-2</v>
      </c>
      <c r="O19" s="668">
        <v>0</v>
      </c>
      <c r="P19" s="674">
        <v>0</v>
      </c>
      <c r="Q19" s="668">
        <v>0</v>
      </c>
      <c r="R19" s="674">
        <v>8.0478174486742063E-2</v>
      </c>
      <c r="S19" s="668">
        <v>0</v>
      </c>
      <c r="T19" s="674">
        <v>0</v>
      </c>
      <c r="U19" s="668">
        <v>5.0298859054213794E-2</v>
      </c>
      <c r="V19" s="672">
        <v>5.0298859054213789E-3</v>
      </c>
    </row>
    <row r="20" spans="1:22" x14ac:dyDescent="0.2">
      <c r="A20" s="662"/>
      <c r="B20" s="661"/>
      <c r="C20" s="663"/>
      <c r="D20" s="674"/>
      <c r="E20" s="668"/>
      <c r="F20" s="674"/>
      <c r="G20" s="668"/>
      <c r="H20" s="674"/>
      <c r="I20" s="668"/>
      <c r="J20" s="674"/>
      <c r="K20" s="668"/>
      <c r="L20" s="674"/>
      <c r="M20" s="668"/>
      <c r="N20" s="674"/>
      <c r="O20" s="668"/>
      <c r="P20" s="674"/>
      <c r="Q20" s="668"/>
      <c r="R20" s="674"/>
      <c r="S20" s="668"/>
      <c r="T20" s="674"/>
      <c r="U20" s="668"/>
      <c r="V20" s="672"/>
    </row>
    <row r="21" spans="1:22" x14ac:dyDescent="0.2">
      <c r="A21" s="662" t="s">
        <v>66</v>
      </c>
      <c r="B21" s="661">
        <v>23</v>
      </c>
      <c r="C21" s="663" t="s">
        <v>62</v>
      </c>
      <c r="D21" s="674">
        <v>0.13139124259069226</v>
      </c>
      <c r="E21" s="668">
        <v>2.3856384564919185E-4</v>
      </c>
      <c r="F21" s="674">
        <v>0</v>
      </c>
      <c r="G21" s="668">
        <v>0.18245023075561437</v>
      </c>
      <c r="H21" s="674">
        <v>0</v>
      </c>
      <c r="I21" s="668">
        <v>4.2417815482502655E-3</v>
      </c>
      <c r="J21" s="674">
        <v>2.309706491292169E-2</v>
      </c>
      <c r="K21" s="668">
        <v>0.21345005074893475</v>
      </c>
      <c r="L21" s="674">
        <v>0</v>
      </c>
      <c r="M21" s="668">
        <v>0</v>
      </c>
      <c r="N21" s="674">
        <v>0.13139574950289043</v>
      </c>
      <c r="O21" s="668">
        <v>0</v>
      </c>
      <c r="P21" s="674">
        <v>7.6790753723322003E-2</v>
      </c>
      <c r="Q21" s="668">
        <v>2.2974781757928884E-3</v>
      </c>
      <c r="R21" s="674">
        <v>0</v>
      </c>
      <c r="S21" s="668">
        <v>0</v>
      </c>
      <c r="T21" s="674">
        <v>4.5766590389016015E-4</v>
      </c>
      <c r="U21" s="668">
        <v>0.19112327363924989</v>
      </c>
      <c r="V21" s="672">
        <v>4.3066144652792085E-2</v>
      </c>
    </row>
    <row r="22" spans="1:22" x14ac:dyDescent="0.2">
      <c r="A22" s="662" t="s">
        <v>66</v>
      </c>
      <c r="B22" s="661">
        <v>23</v>
      </c>
      <c r="C22" s="663" t="s">
        <v>50</v>
      </c>
      <c r="D22" s="674">
        <v>0</v>
      </c>
      <c r="E22" s="668">
        <v>0</v>
      </c>
      <c r="F22" s="674">
        <v>0</v>
      </c>
      <c r="G22" s="668">
        <v>0</v>
      </c>
      <c r="H22" s="674">
        <v>0</v>
      </c>
      <c r="I22" s="668">
        <v>0</v>
      </c>
      <c r="J22" s="674">
        <v>0</v>
      </c>
      <c r="K22" s="668">
        <v>0</v>
      </c>
      <c r="L22" s="674">
        <v>0</v>
      </c>
      <c r="M22" s="668">
        <v>0</v>
      </c>
      <c r="N22" s="674">
        <v>0</v>
      </c>
      <c r="O22" s="668">
        <v>0</v>
      </c>
      <c r="P22" s="674">
        <v>0</v>
      </c>
      <c r="Q22" s="668">
        <v>0</v>
      </c>
      <c r="R22" s="674">
        <v>0</v>
      </c>
      <c r="S22" s="668">
        <v>0</v>
      </c>
      <c r="T22" s="674">
        <v>0</v>
      </c>
      <c r="U22" s="668">
        <v>0</v>
      </c>
      <c r="V22" s="672">
        <v>0</v>
      </c>
    </row>
    <row r="23" spans="1:22" x14ac:dyDescent="0.2">
      <c r="A23" s="662" t="s">
        <v>66</v>
      </c>
      <c r="B23" s="661">
        <v>23</v>
      </c>
      <c r="C23" s="663" t="s">
        <v>227</v>
      </c>
      <c r="D23" s="674">
        <v>8.3714185269818941E-2</v>
      </c>
      <c r="E23" s="668">
        <v>2.5111116691359264E-4</v>
      </c>
      <c r="F23" s="674">
        <v>0</v>
      </c>
      <c r="G23" s="668">
        <v>0.15438314541847675</v>
      </c>
      <c r="H23" s="674">
        <v>0</v>
      </c>
      <c r="I23" s="668">
        <v>1.2555558345679632E-4</v>
      </c>
      <c r="J23" s="674">
        <v>2.2694171709815932E-3</v>
      </c>
      <c r="K23" s="668">
        <v>0.46657082590462801</v>
      </c>
      <c r="L23" s="674">
        <v>0</v>
      </c>
      <c r="M23" s="668">
        <v>0</v>
      </c>
      <c r="N23" s="674">
        <v>0.10252555056123346</v>
      </c>
      <c r="O23" s="668">
        <v>0</v>
      </c>
      <c r="P23" s="674">
        <v>4.579639906586646E-2</v>
      </c>
      <c r="Q23" s="668">
        <v>1.7012781558395902E-3</v>
      </c>
      <c r="R23" s="674">
        <v>0</v>
      </c>
      <c r="S23" s="668">
        <v>0</v>
      </c>
      <c r="T23" s="674">
        <v>3.4527785450618988E-4</v>
      </c>
      <c r="U23" s="668">
        <v>0.13575697461266101</v>
      </c>
      <c r="V23" s="672">
        <v>6.5602792356176075E-3</v>
      </c>
    </row>
    <row r="24" spans="1:22" x14ac:dyDescent="0.2">
      <c r="A24" s="662"/>
      <c r="B24" s="661"/>
      <c r="C24" s="663"/>
      <c r="D24" s="674"/>
      <c r="E24" s="668"/>
      <c r="F24" s="674"/>
      <c r="G24" s="668"/>
      <c r="H24" s="674"/>
      <c r="I24" s="669"/>
      <c r="J24" s="681"/>
      <c r="K24" s="669"/>
      <c r="L24" s="681"/>
      <c r="M24" s="669"/>
      <c r="N24" s="681"/>
      <c r="O24" s="669"/>
      <c r="P24" s="681"/>
      <c r="Q24" s="669"/>
      <c r="R24" s="681"/>
      <c r="S24" s="669"/>
      <c r="T24" s="681"/>
      <c r="U24" s="669"/>
      <c r="V24" s="680"/>
    </row>
    <row r="25" spans="1:22" x14ac:dyDescent="0.2">
      <c r="A25" s="662" t="s">
        <v>59</v>
      </c>
      <c r="B25" s="661">
        <v>21</v>
      </c>
      <c r="C25" s="663" t="s">
        <v>62</v>
      </c>
      <c r="D25" s="674">
        <v>0.15920602780265711</v>
      </c>
      <c r="E25" s="668">
        <v>1.1904761904761904E-2</v>
      </c>
      <c r="F25" s="674">
        <v>0</v>
      </c>
      <c r="G25" s="668">
        <v>0.2363559582431044</v>
      </c>
      <c r="H25" s="674">
        <v>4.7203205030681067E-2</v>
      </c>
      <c r="I25" s="668">
        <v>1.5057406361754188E-3</v>
      </c>
      <c r="J25" s="674">
        <v>1.5057406361754188E-3</v>
      </c>
      <c r="K25" s="668">
        <v>0.14463289793876785</v>
      </c>
      <c r="L25" s="674">
        <v>1.0197399195434559E-2</v>
      </c>
      <c r="M25" s="668">
        <v>0</v>
      </c>
      <c r="N25" s="674">
        <v>4.5676941688757175E-2</v>
      </c>
      <c r="O25" s="668">
        <v>1.2551047169457869E-2</v>
      </c>
      <c r="P25" s="674">
        <v>7.3729016245025369E-2</v>
      </c>
      <c r="Q25" s="668">
        <v>0</v>
      </c>
      <c r="R25" s="674">
        <v>0.14356562900024844</v>
      </c>
      <c r="S25" s="668">
        <v>0</v>
      </c>
      <c r="T25" s="674">
        <v>5.7835711349891374E-3</v>
      </c>
      <c r="U25" s="668">
        <v>0.10088158825127458</v>
      </c>
      <c r="V25" s="672">
        <v>5.3004751224896398E-3</v>
      </c>
    </row>
    <row r="26" spans="1:22" x14ac:dyDescent="0.2">
      <c r="A26" s="662" t="s">
        <v>59</v>
      </c>
      <c r="B26" s="661">
        <v>21</v>
      </c>
      <c r="C26" s="663" t="s">
        <v>50</v>
      </c>
      <c r="D26" s="674">
        <v>0</v>
      </c>
      <c r="E26" s="668">
        <v>0</v>
      </c>
      <c r="F26" s="674">
        <v>0</v>
      </c>
      <c r="G26" s="668">
        <v>0</v>
      </c>
      <c r="H26" s="674">
        <v>0</v>
      </c>
      <c r="I26" s="668">
        <v>0</v>
      </c>
      <c r="J26" s="674">
        <v>0</v>
      </c>
      <c r="K26" s="668">
        <v>0</v>
      </c>
      <c r="L26" s="674">
        <v>0</v>
      </c>
      <c r="M26" s="668">
        <v>0</v>
      </c>
      <c r="N26" s="674">
        <v>0</v>
      </c>
      <c r="O26" s="668">
        <v>0</v>
      </c>
      <c r="P26" s="674">
        <v>0</v>
      </c>
      <c r="Q26" s="668">
        <v>0</v>
      </c>
      <c r="R26" s="674">
        <v>0</v>
      </c>
      <c r="S26" s="668">
        <v>0</v>
      </c>
      <c r="T26" s="674">
        <v>0</v>
      </c>
      <c r="U26" s="668">
        <v>0</v>
      </c>
      <c r="V26" s="672">
        <v>0</v>
      </c>
    </row>
    <row r="27" spans="1:22" x14ac:dyDescent="0.2">
      <c r="A27" s="662" t="s">
        <v>59</v>
      </c>
      <c r="B27" s="661">
        <v>21</v>
      </c>
      <c r="C27" s="663" t="s">
        <v>227</v>
      </c>
      <c r="D27" s="674">
        <v>0.16043271083191485</v>
      </c>
      <c r="E27" s="668">
        <v>1.4631790979988587E-2</v>
      </c>
      <c r="F27" s="674">
        <v>0</v>
      </c>
      <c r="G27" s="668">
        <v>0.24716996776128722</v>
      </c>
      <c r="H27" s="674">
        <v>4.539757014724459E-2</v>
      </c>
      <c r="I27" s="668">
        <v>1.9509054639984783E-3</v>
      </c>
      <c r="J27" s="674">
        <v>1.9509054639984783E-3</v>
      </c>
      <c r="K27" s="668">
        <v>0.1082069715606756</v>
      </c>
      <c r="L27" s="674">
        <v>1.5948652168187562E-2</v>
      </c>
      <c r="M27" s="668">
        <v>0</v>
      </c>
      <c r="N27" s="674">
        <v>5.4157135680597761E-2</v>
      </c>
      <c r="O27" s="668">
        <v>1.6338833260987257E-2</v>
      </c>
      <c r="P27" s="674">
        <v>0.11918081479566704</v>
      </c>
      <c r="Q27" s="668">
        <v>0</v>
      </c>
      <c r="R27" s="674">
        <v>0.14702999029424532</v>
      </c>
      <c r="S27" s="668">
        <v>0</v>
      </c>
      <c r="T27" s="674">
        <v>3.843283764077002E-3</v>
      </c>
      <c r="U27" s="668">
        <v>5.8863695112494084E-2</v>
      </c>
      <c r="V27" s="672">
        <v>4.8967727146361807E-3</v>
      </c>
    </row>
    <row r="28" spans="1:22" x14ac:dyDescent="0.2">
      <c r="A28" s="662"/>
      <c r="B28" s="661"/>
      <c r="C28" s="663"/>
      <c r="D28" s="674"/>
      <c r="E28" s="668"/>
      <c r="F28" s="674"/>
      <c r="G28" s="668"/>
      <c r="H28" s="674"/>
      <c r="I28" s="669"/>
      <c r="J28" s="681"/>
      <c r="K28" s="669"/>
      <c r="L28" s="681"/>
      <c r="M28" s="669"/>
      <c r="N28" s="681"/>
      <c r="O28" s="669"/>
      <c r="P28" s="681"/>
      <c r="Q28" s="669"/>
      <c r="R28" s="681"/>
      <c r="S28" s="669"/>
      <c r="T28" s="681"/>
      <c r="U28" s="669"/>
      <c r="V28" s="680"/>
    </row>
    <row r="29" spans="1:22" x14ac:dyDescent="0.2">
      <c r="A29" s="662" t="s">
        <v>68</v>
      </c>
      <c r="B29" s="661">
        <v>21</v>
      </c>
      <c r="C29" s="663" t="s">
        <v>62</v>
      </c>
      <c r="D29" s="674">
        <v>0.23657415405563384</v>
      </c>
      <c r="E29" s="668">
        <v>3.2727441954406855E-2</v>
      </c>
      <c r="F29" s="674">
        <v>2.7717671610076041E-2</v>
      </c>
      <c r="G29" s="668">
        <v>0.24390626523109735</v>
      </c>
      <c r="H29" s="674">
        <v>3.4686391164746814E-3</v>
      </c>
      <c r="I29" s="668">
        <v>4.1524339071655147E-2</v>
      </c>
      <c r="J29" s="674">
        <v>0</v>
      </c>
      <c r="K29" s="668">
        <v>8.4930058406933448E-2</v>
      </c>
      <c r="L29" s="674">
        <v>1.1050563857279106E-3</v>
      </c>
      <c r="M29" s="668">
        <v>0</v>
      </c>
      <c r="N29" s="674">
        <v>5.4225059189362455E-2</v>
      </c>
      <c r="O29" s="668">
        <v>2.4486715181800327E-2</v>
      </c>
      <c r="P29" s="674">
        <v>7.9249232554431503E-2</v>
      </c>
      <c r="Q29" s="668">
        <v>1.4843408290925249E-3</v>
      </c>
      <c r="R29" s="674">
        <v>0.1264216880213839</v>
      </c>
      <c r="S29" s="668">
        <v>0</v>
      </c>
      <c r="T29" s="674">
        <v>1.7249782204924787E-2</v>
      </c>
      <c r="U29" s="668">
        <v>2.3217897345058677E-2</v>
      </c>
      <c r="V29" s="672">
        <v>2.2513540590275E-3</v>
      </c>
    </row>
    <row r="30" spans="1:22" x14ac:dyDescent="0.2">
      <c r="A30" s="662" t="s">
        <v>68</v>
      </c>
      <c r="B30" s="661">
        <v>21</v>
      </c>
      <c r="C30" s="663" t="s">
        <v>50</v>
      </c>
      <c r="D30" s="674">
        <v>0</v>
      </c>
      <c r="E30" s="668">
        <v>0</v>
      </c>
      <c r="F30" s="674">
        <v>0</v>
      </c>
      <c r="G30" s="668">
        <v>0</v>
      </c>
      <c r="H30" s="674">
        <v>0</v>
      </c>
      <c r="I30" s="668">
        <v>0</v>
      </c>
      <c r="J30" s="674">
        <v>0</v>
      </c>
      <c r="K30" s="668">
        <v>1.1149193548387096E-2</v>
      </c>
      <c r="L30" s="674">
        <v>0</v>
      </c>
      <c r="M30" s="668">
        <v>0</v>
      </c>
      <c r="N30" s="674">
        <v>0</v>
      </c>
      <c r="O30" s="668">
        <v>0</v>
      </c>
      <c r="P30" s="674">
        <v>0</v>
      </c>
      <c r="Q30" s="668">
        <v>0</v>
      </c>
      <c r="R30" s="674">
        <v>0</v>
      </c>
      <c r="S30" s="668">
        <v>0</v>
      </c>
      <c r="T30" s="674">
        <v>0</v>
      </c>
      <c r="U30" s="668">
        <v>0</v>
      </c>
      <c r="V30" s="672">
        <v>0</v>
      </c>
    </row>
    <row r="31" spans="1:22" x14ac:dyDescent="0.2">
      <c r="A31" s="664" t="s">
        <v>68</v>
      </c>
      <c r="B31" s="666">
        <v>21</v>
      </c>
      <c r="C31" s="665" t="s">
        <v>227</v>
      </c>
      <c r="D31" s="675">
        <v>0.43886924383748288</v>
      </c>
      <c r="E31" s="670">
        <v>0.11838925421355385</v>
      </c>
      <c r="F31" s="675">
        <v>8.0532225249917447E-2</v>
      </c>
      <c r="G31" s="670">
        <v>0.1447427711447381</v>
      </c>
      <c r="H31" s="675">
        <v>7.4928059995356885E-3</v>
      </c>
      <c r="I31" s="670">
        <v>1.3677486869525584E-2</v>
      </c>
      <c r="J31" s="675">
        <v>0</v>
      </c>
      <c r="K31" s="670">
        <v>6.6066494740099041E-2</v>
      </c>
      <c r="L31" s="675">
        <v>2.4725249229698167E-3</v>
      </c>
      <c r="M31" s="670">
        <v>0</v>
      </c>
      <c r="N31" s="675">
        <v>1.9706091007320747E-2</v>
      </c>
      <c r="O31" s="670">
        <v>3.9345372190428642E-2</v>
      </c>
      <c r="P31" s="675">
        <v>2.7750218413386034E-2</v>
      </c>
      <c r="Q31" s="670">
        <v>1.2603476838271893E-2</v>
      </c>
      <c r="R31" s="675">
        <v>1.3583167117695673E-2</v>
      </c>
      <c r="S31" s="670">
        <v>0</v>
      </c>
      <c r="T31" s="675">
        <v>2.3596780770304584E-3</v>
      </c>
      <c r="U31" s="670">
        <v>1.1791619574395933E-2</v>
      </c>
      <c r="V31" s="673">
        <v>9.5218035180672325E-4</v>
      </c>
    </row>
    <row r="34" spans="1:6" ht="45" customHeight="1" x14ac:dyDescent="0.35">
      <c r="A34" s="972" t="s">
        <v>130</v>
      </c>
      <c r="B34" s="213"/>
      <c r="C34" s="1179" t="s">
        <v>351</v>
      </c>
      <c r="D34" s="1140"/>
      <c r="E34" s="1140"/>
      <c r="F34" s="1141"/>
    </row>
    <row r="35" spans="1:6" ht="26.25" thickBot="1" x14ac:dyDescent="0.25">
      <c r="A35" s="207" t="s">
        <v>158</v>
      </c>
      <c r="B35" s="425" t="s">
        <v>109</v>
      </c>
      <c r="C35" s="483">
        <v>2011</v>
      </c>
      <c r="D35" s="200">
        <v>2012</v>
      </c>
      <c r="E35" s="483">
        <v>2013</v>
      </c>
      <c r="F35" s="201">
        <v>2014</v>
      </c>
    </row>
    <row r="36" spans="1:6" ht="13.5" thickTop="1" x14ac:dyDescent="0.2">
      <c r="A36" s="662" t="s">
        <v>56</v>
      </c>
      <c r="B36" s="663" t="s">
        <v>62</v>
      </c>
      <c r="C36" s="651">
        <v>7.5714285714285712</v>
      </c>
      <c r="D36" s="644">
        <v>7</v>
      </c>
      <c r="E36" s="651">
        <v>9</v>
      </c>
      <c r="F36" s="645">
        <v>14.357142857142858</v>
      </c>
    </row>
    <row r="37" spans="1:6" x14ac:dyDescent="0.2">
      <c r="A37" s="662" t="s">
        <v>56</v>
      </c>
      <c r="B37" s="663" t="s">
        <v>50</v>
      </c>
      <c r="C37" s="651">
        <v>0</v>
      </c>
      <c r="D37" s="644">
        <v>0</v>
      </c>
      <c r="E37" s="651">
        <v>0</v>
      </c>
      <c r="F37" s="645">
        <v>0</v>
      </c>
    </row>
    <row r="38" spans="1:6" x14ac:dyDescent="0.2">
      <c r="A38" s="662" t="s">
        <v>56</v>
      </c>
      <c r="B38" s="663" t="s">
        <v>110</v>
      </c>
      <c r="C38" s="651">
        <v>21</v>
      </c>
      <c r="D38" s="644">
        <v>22</v>
      </c>
      <c r="E38" s="651">
        <v>26</v>
      </c>
      <c r="F38" s="645">
        <v>28</v>
      </c>
    </row>
    <row r="39" spans="1:6" x14ac:dyDescent="0.2">
      <c r="A39" s="662"/>
      <c r="B39" s="663"/>
      <c r="C39" s="651"/>
      <c r="D39" s="644"/>
      <c r="E39" s="651"/>
      <c r="F39" s="645"/>
    </row>
    <row r="40" spans="1:6" x14ac:dyDescent="0.2">
      <c r="A40" s="662" t="s">
        <v>263</v>
      </c>
      <c r="B40" s="663" t="s">
        <v>62</v>
      </c>
      <c r="C40" s="651">
        <v>214.5</v>
      </c>
      <c r="D40" s="644">
        <v>296.14285714285717</v>
      </c>
      <c r="E40" s="651">
        <v>473.625</v>
      </c>
      <c r="F40" s="645">
        <v>707.63846153846146</v>
      </c>
    </row>
    <row r="41" spans="1:6" x14ac:dyDescent="0.2">
      <c r="A41" s="662" t="s">
        <v>263</v>
      </c>
      <c r="B41" s="663" t="s">
        <v>50</v>
      </c>
      <c r="C41" s="651">
        <v>100</v>
      </c>
      <c r="D41" s="644">
        <v>25</v>
      </c>
      <c r="E41" s="651">
        <v>300</v>
      </c>
      <c r="F41" s="645">
        <v>400</v>
      </c>
    </row>
    <row r="42" spans="1:6" x14ac:dyDescent="0.2">
      <c r="A42" s="664" t="s">
        <v>263</v>
      </c>
      <c r="B42" s="665" t="s">
        <v>110</v>
      </c>
      <c r="C42" s="652">
        <v>6</v>
      </c>
      <c r="D42" s="646">
        <v>7</v>
      </c>
      <c r="E42" s="652">
        <v>12</v>
      </c>
      <c r="F42" s="647">
        <v>13</v>
      </c>
    </row>
    <row r="43" spans="1:6" x14ac:dyDescent="0.2">
      <c r="A43" s="657"/>
      <c r="B43" s="657"/>
      <c r="C43" s="213"/>
      <c r="D43" s="213"/>
      <c r="E43" s="213"/>
      <c r="F43" s="213"/>
    </row>
    <row r="44" spans="1:6" ht="45" customHeight="1" x14ac:dyDescent="0.35">
      <c r="A44" s="972" t="s">
        <v>112</v>
      </c>
      <c r="B44" s="657"/>
      <c r="C44" s="1179" t="s">
        <v>350</v>
      </c>
      <c r="D44" s="1140"/>
      <c r="E44" s="1140"/>
      <c r="F44" s="1141"/>
    </row>
    <row r="45" spans="1:6" ht="26.25" thickBot="1" x14ac:dyDescent="0.25">
      <c r="A45" s="207" t="s">
        <v>158</v>
      </c>
      <c r="B45" s="425" t="s">
        <v>109</v>
      </c>
      <c r="C45" s="483">
        <v>2011</v>
      </c>
      <c r="D45" s="200">
        <v>2012</v>
      </c>
      <c r="E45" s="483">
        <v>2013</v>
      </c>
      <c r="F45" s="201">
        <v>2014</v>
      </c>
    </row>
    <row r="46" spans="1:6" ht="13.5" thickTop="1" x14ac:dyDescent="0.2">
      <c r="A46" s="662" t="s">
        <v>56</v>
      </c>
      <c r="B46" s="663" t="s">
        <v>62</v>
      </c>
      <c r="C46" s="651">
        <v>117.2</v>
      </c>
      <c r="D46" s="644">
        <v>67.307692307692307</v>
      </c>
      <c r="E46" s="651">
        <v>61.42307692307692</v>
      </c>
      <c r="F46" s="645">
        <v>70.717948717948715</v>
      </c>
    </row>
    <row r="47" spans="1:6" x14ac:dyDescent="0.2">
      <c r="A47" s="662" t="s">
        <v>56</v>
      </c>
      <c r="B47" s="663" t="s">
        <v>50</v>
      </c>
      <c r="C47" s="651">
        <v>0</v>
      </c>
      <c r="D47" s="644">
        <v>0</v>
      </c>
      <c r="E47" s="651">
        <v>0</v>
      </c>
      <c r="F47" s="645">
        <v>0</v>
      </c>
    </row>
    <row r="48" spans="1:6" x14ac:dyDescent="0.2">
      <c r="A48" s="662" t="s">
        <v>56</v>
      </c>
      <c r="B48" s="663" t="s">
        <v>110</v>
      </c>
      <c r="C48" s="651">
        <v>5</v>
      </c>
      <c r="D48" s="644">
        <v>13</v>
      </c>
      <c r="E48" s="651">
        <v>26</v>
      </c>
      <c r="F48" s="645">
        <v>39</v>
      </c>
    </row>
    <row r="49" spans="1:6" x14ac:dyDescent="0.2">
      <c r="A49" s="662"/>
      <c r="B49" s="663"/>
      <c r="C49" s="651"/>
      <c r="D49" s="644"/>
      <c r="E49" s="651"/>
      <c r="F49" s="645"/>
    </row>
    <row r="50" spans="1:6" x14ac:dyDescent="0.2">
      <c r="A50" s="662" t="s">
        <v>66</v>
      </c>
      <c r="B50" s="663" t="s">
        <v>62</v>
      </c>
      <c r="C50" s="651">
        <v>278.75</v>
      </c>
      <c r="D50" s="644">
        <v>334</v>
      </c>
      <c r="E50" s="651">
        <v>647.84210526315792</v>
      </c>
      <c r="F50" s="645">
        <v>1036.9130434782608</v>
      </c>
    </row>
    <row r="51" spans="1:6" x14ac:dyDescent="0.2">
      <c r="A51" s="662" t="s">
        <v>66</v>
      </c>
      <c r="B51" s="663" t="s">
        <v>50</v>
      </c>
      <c r="C51" s="651">
        <v>87</v>
      </c>
      <c r="D51" s="644">
        <v>262.5</v>
      </c>
      <c r="E51" s="651">
        <v>674</v>
      </c>
      <c r="F51" s="645">
        <v>999</v>
      </c>
    </row>
    <row r="52" spans="1:6" x14ac:dyDescent="0.2">
      <c r="A52" s="662" t="s">
        <v>66</v>
      </c>
      <c r="B52" s="663" t="s">
        <v>110</v>
      </c>
      <c r="C52" s="651">
        <v>8</v>
      </c>
      <c r="D52" s="644">
        <v>14</v>
      </c>
      <c r="E52" s="651">
        <v>19</v>
      </c>
      <c r="F52" s="645">
        <v>23</v>
      </c>
    </row>
    <row r="53" spans="1:6" x14ac:dyDescent="0.2">
      <c r="A53" s="662"/>
      <c r="B53" s="663"/>
      <c r="C53" s="651"/>
      <c r="D53" s="644"/>
      <c r="E53" s="651"/>
      <c r="F53" s="645"/>
    </row>
    <row r="54" spans="1:6" x14ac:dyDescent="0.2">
      <c r="A54" s="662" t="s">
        <v>59</v>
      </c>
      <c r="B54" s="663" t="s">
        <v>62</v>
      </c>
      <c r="C54" s="651">
        <v>1845.0714285714287</v>
      </c>
      <c r="D54" s="644">
        <v>2770.2857142857142</v>
      </c>
      <c r="E54" s="651">
        <v>3972.9333333333334</v>
      </c>
      <c r="F54" s="645">
        <v>4911.8</v>
      </c>
    </row>
    <row r="55" spans="1:6" x14ac:dyDescent="0.2">
      <c r="A55" s="662" t="s">
        <v>59</v>
      </c>
      <c r="B55" s="663" t="s">
        <v>50</v>
      </c>
      <c r="C55" s="651">
        <v>828.5</v>
      </c>
      <c r="D55" s="644">
        <v>2512.5</v>
      </c>
      <c r="E55" s="651">
        <v>3098</v>
      </c>
      <c r="F55" s="645">
        <v>4502.5</v>
      </c>
    </row>
    <row r="56" spans="1:6" x14ac:dyDescent="0.2">
      <c r="A56" s="662" t="s">
        <v>59</v>
      </c>
      <c r="B56" s="663" t="s">
        <v>110</v>
      </c>
      <c r="C56" s="651">
        <v>14</v>
      </c>
      <c r="D56" s="644">
        <v>14</v>
      </c>
      <c r="E56" s="651">
        <v>15</v>
      </c>
      <c r="F56" s="645">
        <v>20</v>
      </c>
    </row>
    <row r="57" spans="1:6" x14ac:dyDescent="0.2">
      <c r="A57" s="662"/>
      <c r="B57" s="663"/>
      <c r="C57" s="651"/>
      <c r="D57" s="644"/>
      <c r="E57" s="651"/>
      <c r="F57" s="645"/>
    </row>
    <row r="58" spans="1:6" x14ac:dyDescent="0.2">
      <c r="A58" s="662" t="s">
        <v>68</v>
      </c>
      <c r="B58" s="663" t="s">
        <v>62</v>
      </c>
      <c r="C58" s="651">
        <v>56829.0625</v>
      </c>
      <c r="D58" s="644">
        <v>61658.05470588235</v>
      </c>
      <c r="E58" s="651">
        <v>64218.3994736842</v>
      </c>
      <c r="F58" s="645">
        <v>76628.909</v>
      </c>
    </row>
    <row r="59" spans="1:6" x14ac:dyDescent="0.2">
      <c r="A59" s="662" t="s">
        <v>68</v>
      </c>
      <c r="B59" s="663" t="s">
        <v>50</v>
      </c>
      <c r="C59" s="651">
        <v>11594.5</v>
      </c>
      <c r="D59" s="644">
        <v>12000</v>
      </c>
      <c r="E59" s="651">
        <v>16000</v>
      </c>
      <c r="F59" s="645">
        <v>23211.5</v>
      </c>
    </row>
    <row r="60" spans="1:6" x14ac:dyDescent="0.2">
      <c r="A60" s="664" t="s">
        <v>68</v>
      </c>
      <c r="B60" s="665" t="s">
        <v>110</v>
      </c>
      <c r="C60" s="652">
        <v>16</v>
      </c>
      <c r="D60" s="646">
        <v>17</v>
      </c>
      <c r="E60" s="652">
        <v>19</v>
      </c>
      <c r="F60" s="647">
        <v>20</v>
      </c>
    </row>
  </sheetData>
  <mergeCells count="2">
    <mergeCell ref="C34:F34"/>
    <mergeCell ref="C44:F44"/>
  </mergeCells>
  <hyperlinks>
    <hyperlink ref="A1" location="Index!A1" display="Back to 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heetViews>
  <sheetFormatPr defaultRowHeight="12.75" x14ac:dyDescent="0.2"/>
  <cols>
    <col min="1" max="1" width="18.7109375" style="220" customWidth="1"/>
    <col min="2" max="2" width="8.7109375" style="220" customWidth="1"/>
    <col min="3" max="3" width="9.140625" style="220"/>
    <col min="4" max="4" width="15.140625" style="220" customWidth="1"/>
    <col min="5" max="5" width="16.85546875" style="220" customWidth="1"/>
    <col min="6" max="6" width="5" style="220" customWidth="1"/>
    <col min="7" max="7" width="18.42578125" style="220" customWidth="1"/>
    <col min="8" max="8" width="8.7109375" style="220" customWidth="1"/>
    <col min="9" max="9" width="16.28515625" style="220" customWidth="1"/>
    <col min="10" max="10" width="21.42578125" style="220" customWidth="1"/>
    <col min="11" max="11" width="19.85546875" style="220" customWidth="1"/>
    <col min="12" max="12" width="5" style="220" customWidth="1"/>
    <col min="13" max="13" width="17.7109375" style="220" customWidth="1"/>
    <col min="14" max="14" width="8.7109375" style="220" customWidth="1"/>
    <col min="15" max="15" width="15.85546875" style="220" customWidth="1"/>
    <col min="16" max="18" width="10.7109375" style="220" customWidth="1"/>
    <col min="19" max="16384" width="9.140625" style="220"/>
  </cols>
  <sheetData>
    <row r="1" spans="1:19" x14ac:dyDescent="0.2">
      <c r="A1" s="503" t="s">
        <v>162</v>
      </c>
    </row>
    <row r="3" spans="1:19" ht="30" customHeight="1" x14ac:dyDescent="0.35">
      <c r="A3" s="967" t="s">
        <v>353</v>
      </c>
      <c r="D3" s="1184" t="s">
        <v>575</v>
      </c>
      <c r="E3" s="1141"/>
      <c r="G3" s="967" t="s">
        <v>353</v>
      </c>
      <c r="J3" s="1139" t="s">
        <v>576</v>
      </c>
      <c r="K3" s="1141"/>
      <c r="M3" s="967" t="s">
        <v>353</v>
      </c>
      <c r="P3" s="1139" t="s">
        <v>577</v>
      </c>
      <c r="Q3" s="1140"/>
      <c r="R3" s="1141"/>
    </row>
    <row r="4" spans="1:19" ht="30" customHeight="1" thickBot="1" x14ac:dyDescent="0.3">
      <c r="A4" s="207" t="s">
        <v>158</v>
      </c>
      <c r="B4" s="241" t="s">
        <v>110</v>
      </c>
      <c r="C4" s="244" t="s">
        <v>109</v>
      </c>
      <c r="D4" s="513" t="s">
        <v>220</v>
      </c>
      <c r="E4" s="508" t="s">
        <v>221</v>
      </c>
      <c r="F4" s="504"/>
      <c r="G4" s="207" t="s">
        <v>158</v>
      </c>
      <c r="H4" s="241" t="s">
        <v>110</v>
      </c>
      <c r="I4" s="244" t="s">
        <v>109</v>
      </c>
      <c r="J4" s="832" t="s">
        <v>222</v>
      </c>
      <c r="K4" s="509" t="s">
        <v>223</v>
      </c>
      <c r="L4" s="504"/>
      <c r="M4" s="207" t="s">
        <v>158</v>
      </c>
      <c r="N4" s="241" t="s">
        <v>110</v>
      </c>
      <c r="O4" s="244" t="s">
        <v>109</v>
      </c>
      <c r="P4" s="514" t="s">
        <v>224</v>
      </c>
      <c r="Q4" s="511" t="s">
        <v>225</v>
      </c>
      <c r="R4" s="515" t="s">
        <v>226</v>
      </c>
      <c r="S4" s="498"/>
    </row>
    <row r="5" spans="1:19" ht="15.75" thickTop="1" x14ac:dyDescent="0.25">
      <c r="A5" s="493" t="s">
        <v>56</v>
      </c>
      <c r="B5" s="492">
        <v>66</v>
      </c>
      <c r="C5" s="491" t="s">
        <v>62</v>
      </c>
      <c r="D5" s="522">
        <v>1.1818181818181819</v>
      </c>
      <c r="E5" s="497">
        <v>0.34848484848484851</v>
      </c>
      <c r="F5" s="491"/>
      <c r="G5" s="493" t="s">
        <v>56</v>
      </c>
      <c r="H5" s="492">
        <v>65</v>
      </c>
      <c r="I5" s="491" t="s">
        <v>62</v>
      </c>
      <c r="J5" s="522">
        <v>63.692307692307693</v>
      </c>
      <c r="K5" s="497">
        <v>36.307692307692307</v>
      </c>
      <c r="L5" s="491"/>
      <c r="M5" s="493" t="s">
        <v>56</v>
      </c>
      <c r="N5" s="492">
        <v>68</v>
      </c>
      <c r="O5" s="491" t="s">
        <v>62</v>
      </c>
      <c r="P5" s="516">
        <v>97.159420289855078</v>
      </c>
      <c r="Q5" s="500">
        <v>2.7826086956521738</v>
      </c>
      <c r="R5" s="519">
        <v>6.25E-2</v>
      </c>
      <c r="S5" s="505"/>
    </row>
    <row r="6" spans="1:19" ht="15" x14ac:dyDescent="0.25">
      <c r="A6" s="493"/>
      <c r="B6" s="492"/>
      <c r="C6" s="491" t="s">
        <v>50</v>
      </c>
      <c r="D6" s="523">
        <v>1</v>
      </c>
      <c r="E6" s="506">
        <v>0</v>
      </c>
      <c r="F6" s="491"/>
      <c r="G6" s="493"/>
      <c r="H6" s="492"/>
      <c r="I6" s="491" t="s">
        <v>227</v>
      </c>
      <c r="J6" s="522">
        <v>60.738855560316992</v>
      </c>
      <c r="K6" s="497">
        <v>39.261144439683008</v>
      </c>
      <c r="L6" s="491"/>
      <c r="M6" s="493"/>
      <c r="N6" s="492"/>
      <c r="O6" s="491" t="s">
        <v>227</v>
      </c>
      <c r="P6" s="516">
        <v>97.794480493225237</v>
      </c>
      <c r="Q6" s="500">
        <v>2.1681021978265398</v>
      </c>
      <c r="R6" s="519">
        <v>3.7417308948207981E-2</v>
      </c>
      <c r="S6" s="505"/>
    </row>
    <row r="7" spans="1:19" ht="15" x14ac:dyDescent="0.25">
      <c r="A7" s="493"/>
      <c r="B7" s="492"/>
      <c r="C7" s="491" t="s">
        <v>228</v>
      </c>
      <c r="D7" s="523">
        <v>0</v>
      </c>
      <c r="E7" s="506">
        <v>0</v>
      </c>
      <c r="F7" s="491"/>
      <c r="G7" s="493"/>
      <c r="H7" s="492"/>
      <c r="I7" s="491" t="s">
        <v>50</v>
      </c>
      <c r="J7" s="523">
        <v>100</v>
      </c>
      <c r="K7" s="506">
        <v>0</v>
      </c>
      <c r="L7" s="491"/>
      <c r="M7" s="493"/>
      <c r="N7" s="492"/>
      <c r="O7" s="491" t="s">
        <v>50</v>
      </c>
      <c r="P7" s="517">
        <v>100</v>
      </c>
      <c r="Q7" s="501">
        <v>0</v>
      </c>
      <c r="R7" s="520">
        <v>0</v>
      </c>
      <c r="S7" s="505"/>
    </row>
    <row r="8" spans="1:19" ht="15" x14ac:dyDescent="0.25">
      <c r="A8" s="493"/>
      <c r="B8" s="492"/>
      <c r="C8" s="491" t="s">
        <v>229</v>
      </c>
      <c r="D8" s="523">
        <v>6</v>
      </c>
      <c r="E8" s="506">
        <v>8</v>
      </c>
      <c r="F8" s="491"/>
      <c r="G8" s="493"/>
      <c r="H8" s="492"/>
      <c r="I8" s="491"/>
      <c r="J8" s="523"/>
      <c r="K8" s="506"/>
      <c r="L8" s="491"/>
      <c r="M8" s="493"/>
      <c r="N8" s="492"/>
      <c r="O8" s="491"/>
      <c r="P8" s="517"/>
      <c r="Q8" s="501"/>
      <c r="R8" s="520"/>
      <c r="S8" s="505"/>
    </row>
    <row r="9" spans="1:19" ht="15" x14ac:dyDescent="0.25">
      <c r="A9" s="493"/>
      <c r="B9" s="492"/>
      <c r="C9" s="491"/>
      <c r="D9" s="523"/>
      <c r="E9" s="506"/>
      <c r="F9" s="491"/>
      <c r="G9" s="493" t="s">
        <v>66</v>
      </c>
      <c r="H9" s="492">
        <v>38</v>
      </c>
      <c r="I9" s="491" t="s">
        <v>62</v>
      </c>
      <c r="J9" s="522">
        <v>30.236842105263158</v>
      </c>
      <c r="K9" s="497">
        <v>69.763157894736835</v>
      </c>
      <c r="L9" s="491"/>
      <c r="M9" s="493" t="s">
        <v>66</v>
      </c>
      <c r="N9" s="492">
        <v>40</v>
      </c>
      <c r="O9" s="491" t="s">
        <v>62</v>
      </c>
      <c r="P9" s="516">
        <v>90.4</v>
      </c>
      <c r="Q9" s="500">
        <v>8.8000000000000007</v>
      </c>
      <c r="R9" s="519">
        <v>0.88888888888888884</v>
      </c>
      <c r="S9" s="505"/>
    </row>
    <row r="10" spans="1:19" ht="15" x14ac:dyDescent="0.25">
      <c r="A10" s="493" t="s">
        <v>66</v>
      </c>
      <c r="B10" s="492">
        <v>42</v>
      </c>
      <c r="C10" s="491" t="s">
        <v>62</v>
      </c>
      <c r="D10" s="522">
        <v>2.2926829268292681</v>
      </c>
      <c r="E10" s="497">
        <v>1.5714285714285714</v>
      </c>
      <c r="F10" s="491"/>
      <c r="G10" s="493"/>
      <c r="H10" s="492"/>
      <c r="I10" s="491" t="s">
        <v>227</v>
      </c>
      <c r="J10" s="522">
        <v>28.596846509307621</v>
      </c>
      <c r="K10" s="497">
        <v>71.403153490692375</v>
      </c>
      <c r="L10" s="491"/>
      <c r="M10" s="493"/>
      <c r="N10" s="492"/>
      <c r="O10" s="491" t="s">
        <v>227</v>
      </c>
      <c r="P10" s="516">
        <v>89.952859899500766</v>
      </c>
      <c r="Q10" s="500">
        <v>9.129018037745519</v>
      </c>
      <c r="R10" s="519">
        <v>0.91812206275371333</v>
      </c>
      <c r="S10" s="505"/>
    </row>
    <row r="11" spans="1:19" ht="15" x14ac:dyDescent="0.25">
      <c r="A11" s="493"/>
      <c r="B11" s="492"/>
      <c r="C11" s="491" t="s">
        <v>50</v>
      </c>
      <c r="D11" s="523">
        <v>2</v>
      </c>
      <c r="E11" s="506">
        <v>0</v>
      </c>
      <c r="F11" s="491"/>
      <c r="G11" s="493"/>
      <c r="H11" s="492"/>
      <c r="I11" s="491" t="s">
        <v>50</v>
      </c>
      <c r="J11" s="523">
        <v>0</v>
      </c>
      <c r="K11" s="506">
        <v>100</v>
      </c>
      <c r="L11" s="491"/>
      <c r="M11" s="493"/>
      <c r="N11" s="492"/>
      <c r="O11" s="491" t="s">
        <v>50</v>
      </c>
      <c r="P11" s="517">
        <v>100</v>
      </c>
      <c r="Q11" s="501">
        <v>0</v>
      </c>
      <c r="R11" s="520">
        <v>0</v>
      </c>
      <c r="S11" s="505"/>
    </row>
    <row r="12" spans="1:19" ht="15" x14ac:dyDescent="0.25">
      <c r="A12" s="493"/>
      <c r="B12" s="492"/>
      <c r="C12" s="491" t="s">
        <v>228</v>
      </c>
      <c r="D12" s="523">
        <v>0</v>
      </c>
      <c r="E12" s="506">
        <v>0</v>
      </c>
      <c r="F12" s="491"/>
      <c r="G12" s="493"/>
      <c r="H12" s="492"/>
      <c r="I12" s="491"/>
      <c r="J12" s="523"/>
      <c r="K12" s="506"/>
      <c r="L12" s="491"/>
      <c r="M12" s="493"/>
      <c r="N12" s="492"/>
      <c r="O12" s="491"/>
      <c r="P12" s="517"/>
      <c r="Q12" s="501"/>
      <c r="R12" s="520"/>
      <c r="S12" s="505"/>
    </row>
    <row r="13" spans="1:19" ht="15" x14ac:dyDescent="0.25">
      <c r="A13" s="493"/>
      <c r="B13" s="492"/>
      <c r="C13" s="491" t="s">
        <v>229</v>
      </c>
      <c r="D13" s="523">
        <v>8</v>
      </c>
      <c r="E13" s="506">
        <v>12</v>
      </c>
      <c r="F13" s="491"/>
      <c r="G13" s="493" t="s">
        <v>114</v>
      </c>
      <c r="H13" s="492">
        <v>23</v>
      </c>
      <c r="I13" s="491" t="s">
        <v>62</v>
      </c>
      <c r="J13" s="522">
        <v>9.5652173913043477</v>
      </c>
      <c r="K13" s="497">
        <v>90.434782608695656</v>
      </c>
      <c r="L13" s="491"/>
      <c r="M13" s="493" t="s">
        <v>114</v>
      </c>
      <c r="N13" s="492">
        <v>24</v>
      </c>
      <c r="O13" s="491" t="s">
        <v>62</v>
      </c>
      <c r="P13" s="516">
        <v>71</v>
      </c>
      <c r="Q13" s="500">
        <v>28.083333333333332</v>
      </c>
      <c r="R13" s="519">
        <v>1.1578947368421053</v>
      </c>
      <c r="S13" s="505"/>
    </row>
    <row r="14" spans="1:19" ht="15" x14ac:dyDescent="0.25">
      <c r="A14" s="493"/>
      <c r="B14" s="492"/>
      <c r="C14" s="491"/>
      <c r="D14" s="523"/>
      <c r="E14" s="506"/>
      <c r="F14" s="491"/>
      <c r="G14" s="493"/>
      <c r="H14" s="492"/>
      <c r="I14" s="491" t="s">
        <v>227</v>
      </c>
      <c r="J14" s="522">
        <v>8.9011281166029619</v>
      </c>
      <c r="K14" s="497">
        <v>91.098871883397038</v>
      </c>
      <c r="L14" s="491"/>
      <c r="M14" s="493"/>
      <c r="N14" s="492"/>
      <c r="O14" s="491" t="s">
        <v>227</v>
      </c>
      <c r="P14" s="516">
        <v>68.413808632897528</v>
      </c>
      <c r="Q14" s="500">
        <v>30.748830727647409</v>
      </c>
      <c r="R14" s="519">
        <v>0.83736063945506378</v>
      </c>
      <c r="S14" s="505"/>
    </row>
    <row r="15" spans="1:19" ht="15" x14ac:dyDescent="0.25">
      <c r="A15" s="493" t="s">
        <v>114</v>
      </c>
      <c r="B15" s="492">
        <v>24</v>
      </c>
      <c r="C15" s="491" t="s">
        <v>62</v>
      </c>
      <c r="D15" s="522">
        <v>5.5652173913043477</v>
      </c>
      <c r="E15" s="497">
        <v>12.208333333333334</v>
      </c>
      <c r="F15" s="491"/>
      <c r="G15" s="493"/>
      <c r="H15" s="492"/>
      <c r="I15" s="491" t="s">
        <v>50</v>
      </c>
      <c r="J15" s="523">
        <v>0</v>
      </c>
      <c r="K15" s="506">
        <v>100</v>
      </c>
      <c r="L15" s="491"/>
      <c r="M15" s="493"/>
      <c r="N15" s="492"/>
      <c r="O15" s="491" t="s">
        <v>50</v>
      </c>
      <c r="P15" s="517">
        <v>80</v>
      </c>
      <c r="Q15" s="501">
        <v>19</v>
      </c>
      <c r="R15" s="520">
        <v>0</v>
      </c>
      <c r="S15" s="505"/>
    </row>
    <row r="16" spans="1:19" ht="15" x14ac:dyDescent="0.25">
      <c r="A16" s="493"/>
      <c r="B16" s="492"/>
      <c r="C16" s="491" t="s">
        <v>50</v>
      </c>
      <c r="D16" s="523">
        <v>3</v>
      </c>
      <c r="E16" s="506">
        <v>8</v>
      </c>
      <c r="F16" s="491"/>
      <c r="G16" s="493"/>
      <c r="H16" s="492"/>
      <c r="I16" s="491"/>
      <c r="J16" s="523"/>
      <c r="K16" s="506"/>
      <c r="L16" s="491"/>
      <c r="M16" s="493"/>
      <c r="N16" s="492"/>
      <c r="O16" s="491"/>
      <c r="P16" s="517"/>
      <c r="Q16" s="501"/>
      <c r="R16" s="520"/>
      <c r="S16" s="505"/>
    </row>
    <row r="17" spans="1:19" ht="15" x14ac:dyDescent="0.25">
      <c r="A17" s="493"/>
      <c r="B17" s="492"/>
      <c r="C17" s="491" t="s">
        <v>228</v>
      </c>
      <c r="D17" s="523">
        <v>0</v>
      </c>
      <c r="E17" s="506">
        <v>0</v>
      </c>
      <c r="F17" s="491"/>
      <c r="G17" s="493" t="s">
        <v>60</v>
      </c>
      <c r="H17" s="492">
        <v>24</v>
      </c>
      <c r="I17" s="491" t="s">
        <v>62</v>
      </c>
      <c r="J17" s="523">
        <v>6.5</v>
      </c>
      <c r="K17" s="506">
        <v>93.5</v>
      </c>
      <c r="L17" s="491"/>
      <c r="M17" s="493" t="s">
        <v>60</v>
      </c>
      <c r="N17" s="492">
        <v>24</v>
      </c>
      <c r="O17" s="491" t="s">
        <v>62</v>
      </c>
      <c r="P17" s="516">
        <v>55.972222222222229</v>
      </c>
      <c r="Q17" s="500">
        <v>42.722222222222221</v>
      </c>
      <c r="R17" s="519">
        <v>1.701754385964912</v>
      </c>
      <c r="S17" s="491"/>
    </row>
    <row r="18" spans="1:19" ht="15" x14ac:dyDescent="0.25">
      <c r="A18" s="493"/>
      <c r="B18" s="492"/>
      <c r="C18" s="491" t="s">
        <v>229</v>
      </c>
      <c r="D18" s="523">
        <v>14</v>
      </c>
      <c r="E18" s="506">
        <v>70</v>
      </c>
      <c r="F18" s="491"/>
      <c r="G18" s="493"/>
      <c r="H18" s="492"/>
      <c r="I18" s="491" t="s">
        <v>227</v>
      </c>
      <c r="J18" s="522">
        <v>6.7841412640754992</v>
      </c>
      <c r="K18" s="497">
        <v>93.215858735924513</v>
      </c>
      <c r="L18" s="491"/>
      <c r="M18" s="493"/>
      <c r="N18" s="492"/>
      <c r="O18" s="491" t="s">
        <v>227</v>
      </c>
      <c r="P18" s="516">
        <v>34.213410384539934</v>
      </c>
      <c r="Q18" s="500">
        <v>64.458178830005735</v>
      </c>
      <c r="R18" s="519">
        <v>1.334780029117983</v>
      </c>
      <c r="S18" s="491"/>
    </row>
    <row r="19" spans="1:19" ht="15" x14ac:dyDescent="0.25">
      <c r="A19" s="493"/>
      <c r="B19" s="492"/>
      <c r="C19" s="491"/>
      <c r="D19" s="523"/>
      <c r="E19" s="506"/>
      <c r="G19" s="494"/>
      <c r="H19" s="495"/>
      <c r="I19" s="496" t="s">
        <v>50</v>
      </c>
      <c r="J19" s="524">
        <v>0</v>
      </c>
      <c r="K19" s="507">
        <v>100</v>
      </c>
      <c r="M19" s="494"/>
      <c r="N19" s="495"/>
      <c r="O19" s="496" t="s">
        <v>50</v>
      </c>
      <c r="P19" s="518">
        <v>49</v>
      </c>
      <c r="Q19" s="512">
        <v>50</v>
      </c>
      <c r="R19" s="521">
        <v>0</v>
      </c>
    </row>
    <row r="20" spans="1:19" ht="15" x14ac:dyDescent="0.25">
      <c r="A20" s="493" t="s">
        <v>60</v>
      </c>
      <c r="B20" s="492">
        <v>24</v>
      </c>
      <c r="C20" s="491" t="s">
        <v>62</v>
      </c>
      <c r="D20" s="522">
        <v>4.708333333333333</v>
      </c>
      <c r="E20" s="497">
        <v>57.083333333333336</v>
      </c>
      <c r="G20" s="491"/>
      <c r="H20" s="491"/>
      <c r="I20" s="491"/>
      <c r="J20" s="491"/>
      <c r="K20" s="491"/>
      <c r="M20" s="491"/>
      <c r="N20" s="491"/>
      <c r="O20" s="491"/>
      <c r="P20" s="491"/>
      <c r="Q20" s="491"/>
      <c r="R20" s="491"/>
    </row>
    <row r="21" spans="1:19" ht="15" x14ac:dyDescent="0.25">
      <c r="A21" s="493"/>
      <c r="B21" s="492"/>
      <c r="C21" s="491" t="s">
        <v>50</v>
      </c>
      <c r="D21" s="523">
        <v>4</v>
      </c>
      <c r="E21" s="506">
        <v>32.5</v>
      </c>
      <c r="G21" s="491"/>
      <c r="H21" s="491"/>
      <c r="I21" s="491"/>
      <c r="J21" s="491"/>
      <c r="K21" s="491"/>
      <c r="M21" s="491"/>
      <c r="N21" s="491"/>
      <c r="O21" s="491"/>
      <c r="P21" s="491"/>
      <c r="Q21" s="491"/>
      <c r="R21" s="491"/>
    </row>
    <row r="22" spans="1:19" ht="15" x14ac:dyDescent="0.25">
      <c r="A22" s="493"/>
      <c r="B22" s="492"/>
      <c r="C22" s="491" t="s">
        <v>228</v>
      </c>
      <c r="D22" s="523">
        <v>1</v>
      </c>
      <c r="E22" s="506">
        <v>0</v>
      </c>
    </row>
    <row r="23" spans="1:19" ht="15" x14ac:dyDescent="0.25">
      <c r="A23" s="494"/>
      <c r="B23" s="495"/>
      <c r="C23" s="496" t="s">
        <v>229</v>
      </c>
      <c r="D23" s="524">
        <v>18</v>
      </c>
      <c r="E23" s="507">
        <v>300</v>
      </c>
    </row>
    <row r="24" spans="1:19" x14ac:dyDescent="0.2">
      <c r="A24" s="294" t="s">
        <v>354</v>
      </c>
    </row>
    <row r="28" spans="1:19" x14ac:dyDescent="0.2">
      <c r="C28"/>
      <c r="D28"/>
      <c r="E28"/>
    </row>
    <row r="29" spans="1:19" x14ac:dyDescent="0.2">
      <c r="C29"/>
      <c r="D29"/>
      <c r="E29"/>
    </row>
    <row r="30" spans="1:19" x14ac:dyDescent="0.2">
      <c r="C30"/>
      <c r="D30"/>
      <c r="E30"/>
    </row>
    <row r="31" spans="1:19" x14ac:dyDescent="0.2">
      <c r="C31"/>
      <c r="D31"/>
      <c r="E31"/>
    </row>
    <row r="32" spans="1:19" x14ac:dyDescent="0.2">
      <c r="C32"/>
      <c r="D32"/>
      <c r="E32"/>
    </row>
    <row r="33" spans="3:5" x14ac:dyDescent="0.2">
      <c r="C33"/>
      <c r="D33"/>
      <c r="E33"/>
    </row>
    <row r="35" spans="3:5" x14ac:dyDescent="0.2">
      <c r="E35" s="1044"/>
    </row>
  </sheetData>
  <mergeCells count="3">
    <mergeCell ref="D3:E3"/>
    <mergeCell ref="P3:R3"/>
    <mergeCell ref="J3:K3"/>
  </mergeCells>
  <hyperlinks>
    <hyperlink ref="A1" location="Index!A1" display="Back to 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workbookViewId="0"/>
  </sheetViews>
  <sheetFormatPr defaultRowHeight="12.75" x14ac:dyDescent="0.2"/>
  <cols>
    <col min="1" max="1" width="24.28515625" style="220" customWidth="1"/>
    <col min="2" max="2" width="11.85546875" style="220" customWidth="1"/>
    <col min="3" max="3" width="10.7109375" style="220" customWidth="1"/>
    <col min="4" max="4" width="14.5703125" style="220" customWidth="1"/>
    <col min="5" max="5" width="3.5703125" style="220" customWidth="1"/>
    <col min="6" max="6" width="11" style="220" customWidth="1"/>
    <col min="7" max="8" width="9.140625" style="220"/>
    <col min="9" max="9" width="3.5703125" style="220" customWidth="1"/>
    <col min="10" max="10" width="11.85546875" style="220" customWidth="1"/>
    <col min="11" max="12" width="9.140625" style="220"/>
    <col min="13" max="13" width="3.5703125" style="220" customWidth="1"/>
    <col min="14" max="14" width="12.140625" style="220" customWidth="1"/>
    <col min="15" max="16" width="9.140625" style="220"/>
    <col min="17" max="17" width="3.5703125" style="220" customWidth="1"/>
    <col min="18" max="18" width="12.5703125" style="220" customWidth="1"/>
    <col min="19" max="16384" width="9.140625" style="220"/>
  </cols>
  <sheetData>
    <row r="1" spans="1:20" x14ac:dyDescent="0.2">
      <c r="A1" s="503" t="s">
        <v>162</v>
      </c>
    </row>
    <row r="2" spans="1:20" x14ac:dyDescent="0.2">
      <c r="A2" s="503"/>
    </row>
    <row r="3" spans="1:20" ht="23.25" x14ac:dyDescent="0.35">
      <c r="A3" s="967" t="s">
        <v>352</v>
      </c>
      <c r="B3" s="1139" t="s">
        <v>578</v>
      </c>
      <c r="C3" s="1140"/>
      <c r="D3" s="1140"/>
      <c r="E3" s="1140"/>
      <c r="F3" s="1140"/>
      <c r="G3" s="1140"/>
      <c r="H3" s="1140"/>
      <c r="I3" s="1140"/>
      <c r="J3" s="1140"/>
      <c r="K3" s="1140"/>
      <c r="L3" s="1140"/>
      <c r="M3" s="1140"/>
      <c r="N3" s="1140"/>
      <c r="O3" s="1140"/>
      <c r="P3" s="1140"/>
      <c r="Q3" s="1140"/>
      <c r="R3" s="1140"/>
      <c r="S3" s="1140"/>
      <c r="T3" s="1141"/>
    </row>
    <row r="4" spans="1:20" ht="15" x14ac:dyDescent="0.25">
      <c r="A4" s="532"/>
      <c r="B4" s="1185" t="s">
        <v>246</v>
      </c>
      <c r="C4" s="1186"/>
      <c r="D4" s="1187"/>
      <c r="E4" s="533"/>
      <c r="F4" s="550" t="s">
        <v>56</v>
      </c>
      <c r="G4" s="543"/>
      <c r="H4" s="530" t="s">
        <v>230</v>
      </c>
      <c r="I4" s="543"/>
      <c r="J4" s="551" t="s">
        <v>66</v>
      </c>
      <c r="K4" s="546"/>
      <c r="L4" s="547" t="s">
        <v>231</v>
      </c>
      <c r="M4" s="543"/>
      <c r="N4" s="550" t="s">
        <v>114</v>
      </c>
      <c r="O4" s="543"/>
      <c r="P4" s="530" t="s">
        <v>232</v>
      </c>
      <c r="Q4" s="543"/>
      <c r="R4" s="551" t="s">
        <v>60</v>
      </c>
      <c r="S4" s="546"/>
      <c r="T4" s="547" t="s">
        <v>233</v>
      </c>
    </row>
    <row r="5" spans="1:20" ht="30" customHeight="1" thickBot="1" x14ac:dyDescent="0.3">
      <c r="A5" s="538" t="s">
        <v>244</v>
      </c>
      <c r="B5" s="552" t="s">
        <v>245</v>
      </c>
      <c r="C5" s="553" t="s">
        <v>234</v>
      </c>
      <c r="D5" s="554" t="s">
        <v>235</v>
      </c>
      <c r="E5" s="528"/>
      <c r="F5" s="555" t="s">
        <v>245</v>
      </c>
      <c r="G5" s="528" t="s">
        <v>234</v>
      </c>
      <c r="H5" s="531" t="s">
        <v>235</v>
      </c>
      <c r="I5" s="528"/>
      <c r="J5" s="552" t="s">
        <v>245</v>
      </c>
      <c r="K5" s="553" t="s">
        <v>234</v>
      </c>
      <c r="L5" s="554" t="s">
        <v>235</v>
      </c>
      <c r="M5" s="528"/>
      <c r="N5" s="555" t="s">
        <v>245</v>
      </c>
      <c r="O5" s="528" t="s">
        <v>234</v>
      </c>
      <c r="P5" s="531" t="s">
        <v>235</v>
      </c>
      <c r="Q5" s="528"/>
      <c r="R5" s="552" t="s">
        <v>245</v>
      </c>
      <c r="S5" s="553" t="s">
        <v>234</v>
      </c>
      <c r="T5" s="554" t="s">
        <v>235</v>
      </c>
    </row>
    <row r="6" spans="1:20" ht="15.75" thickTop="1" x14ac:dyDescent="0.25">
      <c r="A6" s="529" t="s">
        <v>236</v>
      </c>
      <c r="B6" s="556">
        <v>26.573426573426573</v>
      </c>
      <c r="C6" s="548">
        <v>18.88111888111888</v>
      </c>
      <c r="D6" s="519">
        <v>17.482517482517483</v>
      </c>
      <c r="E6" s="526"/>
      <c r="F6" s="557">
        <v>40.350877192982452</v>
      </c>
      <c r="G6" s="527">
        <v>31.578947368421051</v>
      </c>
      <c r="H6" s="539">
        <v>35.087719298245617</v>
      </c>
      <c r="I6" s="526"/>
      <c r="J6" s="516">
        <v>22.5</v>
      </c>
      <c r="K6" s="548">
        <v>15</v>
      </c>
      <c r="L6" s="519">
        <v>7.5</v>
      </c>
      <c r="M6" s="526"/>
      <c r="N6" s="544">
        <v>9.5238095238095237</v>
      </c>
      <c r="O6" s="527">
        <v>4.7619047619047619</v>
      </c>
      <c r="P6" s="539">
        <v>4.7619047619047619</v>
      </c>
      <c r="Q6" s="526"/>
      <c r="R6" s="516">
        <v>13.043478260869565</v>
      </c>
      <c r="S6" s="548">
        <v>4.3478260869565215</v>
      </c>
      <c r="T6" s="519">
        <v>0</v>
      </c>
    </row>
    <row r="7" spans="1:20" ht="15" x14ac:dyDescent="0.25">
      <c r="A7" s="540" t="s">
        <v>237</v>
      </c>
      <c r="B7" s="516">
        <v>20.97902097902098</v>
      </c>
      <c r="C7" s="548">
        <v>17.482517482517483</v>
      </c>
      <c r="D7" s="519">
        <v>13.286713286713287</v>
      </c>
      <c r="E7" s="526"/>
      <c r="F7" s="544">
        <v>12.280701754385964</v>
      </c>
      <c r="G7" s="527">
        <v>8.7719298245614041</v>
      </c>
      <c r="H7" s="539">
        <v>0</v>
      </c>
      <c r="I7" s="526"/>
      <c r="J7" s="516">
        <v>27.500000000000004</v>
      </c>
      <c r="K7" s="548">
        <v>17.5</v>
      </c>
      <c r="L7" s="519">
        <v>7.5</v>
      </c>
      <c r="M7" s="526"/>
      <c r="N7" s="544">
        <v>19.047619047619047</v>
      </c>
      <c r="O7" s="527">
        <v>28.571428571428569</v>
      </c>
      <c r="P7" s="539">
        <v>33.333333333333329</v>
      </c>
      <c r="Q7" s="526"/>
      <c r="R7" s="556">
        <v>34.782608695652172</v>
      </c>
      <c r="S7" s="548">
        <v>30.434782608695656</v>
      </c>
      <c r="T7" s="519">
        <v>39.130434782608695</v>
      </c>
    </row>
    <row r="8" spans="1:20" ht="15" x14ac:dyDescent="0.25">
      <c r="A8" s="540" t="s">
        <v>238</v>
      </c>
      <c r="B8" s="516">
        <v>23.776223776223777</v>
      </c>
      <c r="C8" s="548">
        <v>18.88111888111888</v>
      </c>
      <c r="D8" s="519">
        <v>10.48951048951049</v>
      </c>
      <c r="E8" s="526"/>
      <c r="F8" s="544">
        <v>22.807017543859647</v>
      </c>
      <c r="G8" s="527">
        <v>19.298245614035086</v>
      </c>
      <c r="H8" s="539">
        <v>7.0175438596491224</v>
      </c>
      <c r="I8" s="526"/>
      <c r="J8" s="556">
        <v>30</v>
      </c>
      <c r="K8" s="548">
        <v>17.5</v>
      </c>
      <c r="L8" s="519">
        <v>15</v>
      </c>
      <c r="M8" s="526"/>
      <c r="N8" s="557">
        <v>28.571428571428569</v>
      </c>
      <c r="O8" s="527">
        <v>28.571428571428569</v>
      </c>
      <c r="P8" s="539">
        <v>14.285714285714285</v>
      </c>
      <c r="Q8" s="526"/>
      <c r="R8" s="516">
        <v>13.043478260869565</v>
      </c>
      <c r="S8" s="548">
        <v>13.043478260869565</v>
      </c>
      <c r="T8" s="519">
        <v>8.695652173913043</v>
      </c>
    </row>
    <row r="9" spans="1:20" ht="15" x14ac:dyDescent="0.25">
      <c r="A9" s="529" t="s">
        <v>239</v>
      </c>
      <c r="B9" s="516">
        <v>8.3916083916083917</v>
      </c>
      <c r="C9" s="548">
        <v>6.9930069930069934</v>
      </c>
      <c r="D9" s="519">
        <v>11.188811188811188</v>
      </c>
      <c r="E9" s="526"/>
      <c r="F9" s="544">
        <v>10.526315789473683</v>
      </c>
      <c r="G9" s="527">
        <v>5.2631578947368416</v>
      </c>
      <c r="H9" s="539">
        <v>10.526315789473683</v>
      </c>
      <c r="I9" s="526"/>
      <c r="J9" s="516">
        <v>5</v>
      </c>
      <c r="K9" s="548">
        <v>2.5</v>
      </c>
      <c r="L9" s="519">
        <v>10</v>
      </c>
      <c r="M9" s="526"/>
      <c r="N9" s="544">
        <v>14.285714285714285</v>
      </c>
      <c r="O9" s="527">
        <v>9.5238095238095237</v>
      </c>
      <c r="P9" s="539">
        <v>14.285714285714285</v>
      </c>
      <c r="Q9" s="526"/>
      <c r="R9" s="516">
        <v>4.3478260869565215</v>
      </c>
      <c r="S9" s="548">
        <v>17.391304347826086</v>
      </c>
      <c r="T9" s="519">
        <v>13.043478260869565</v>
      </c>
    </row>
    <row r="10" spans="1:20" ht="15" x14ac:dyDescent="0.25">
      <c r="A10" s="540" t="s">
        <v>240</v>
      </c>
      <c r="B10" s="516">
        <v>12.587412587412588</v>
      </c>
      <c r="C10" s="548">
        <v>17.482517482517483</v>
      </c>
      <c r="D10" s="519">
        <v>10.48951048951049</v>
      </c>
      <c r="E10" s="526"/>
      <c r="F10" s="544">
        <v>10.526315789473683</v>
      </c>
      <c r="G10" s="527">
        <v>10.526315789473683</v>
      </c>
      <c r="H10" s="539">
        <v>5.2631578947368416</v>
      </c>
      <c r="I10" s="526"/>
      <c r="J10" s="516">
        <v>10</v>
      </c>
      <c r="K10" s="548">
        <v>25</v>
      </c>
      <c r="L10" s="519">
        <v>12.5</v>
      </c>
      <c r="M10" s="526"/>
      <c r="N10" s="544">
        <v>28.571428571428569</v>
      </c>
      <c r="O10" s="527">
        <v>14.285714285714285</v>
      </c>
      <c r="P10" s="539">
        <v>14.285714285714285</v>
      </c>
      <c r="Q10" s="526"/>
      <c r="R10" s="516">
        <v>8.695652173913043</v>
      </c>
      <c r="S10" s="548">
        <v>26.086956521739129</v>
      </c>
      <c r="T10" s="519">
        <v>17.391304347826086</v>
      </c>
    </row>
    <row r="11" spans="1:20" ht="15" x14ac:dyDescent="0.25">
      <c r="A11" s="540" t="s">
        <v>241</v>
      </c>
      <c r="B11" s="516">
        <v>5.5944055944055942</v>
      </c>
      <c r="C11" s="548">
        <v>4.1958041958041958</v>
      </c>
      <c r="D11" s="519">
        <v>4.1958041958041958</v>
      </c>
      <c r="E11" s="526"/>
      <c r="F11" s="544">
        <v>0</v>
      </c>
      <c r="G11" s="527">
        <v>1.7543859649122806</v>
      </c>
      <c r="H11" s="539">
        <v>0</v>
      </c>
      <c r="I11" s="526"/>
      <c r="J11" s="516">
        <v>5</v>
      </c>
      <c r="K11" s="548">
        <v>7.5</v>
      </c>
      <c r="L11" s="519">
        <v>7.5</v>
      </c>
      <c r="M11" s="526"/>
      <c r="N11" s="544">
        <v>0</v>
      </c>
      <c r="O11" s="527">
        <v>9.5238095238095237</v>
      </c>
      <c r="P11" s="539">
        <v>4.7619047619047619</v>
      </c>
      <c r="Q11" s="526"/>
      <c r="R11" s="516">
        <v>21.739130434782609</v>
      </c>
      <c r="S11" s="548">
        <v>0</v>
      </c>
      <c r="T11" s="519">
        <v>8.695652173913043</v>
      </c>
    </row>
    <row r="12" spans="1:20" ht="15" x14ac:dyDescent="0.25">
      <c r="A12" s="529" t="s">
        <v>242</v>
      </c>
      <c r="B12" s="516">
        <v>2.0979020979020979</v>
      </c>
      <c r="C12" s="548">
        <v>2.0979020979020979</v>
      </c>
      <c r="D12" s="519">
        <v>1.3986013986013985</v>
      </c>
      <c r="E12" s="526"/>
      <c r="F12" s="544">
        <v>3.5087719298245612</v>
      </c>
      <c r="G12" s="527">
        <v>3.5087719298245612</v>
      </c>
      <c r="H12" s="539">
        <v>1.7543859649122806</v>
      </c>
      <c r="I12" s="526"/>
      <c r="J12" s="516">
        <v>0</v>
      </c>
      <c r="K12" s="548">
        <v>2.5</v>
      </c>
      <c r="L12" s="519">
        <v>2.5</v>
      </c>
      <c r="M12" s="526"/>
      <c r="N12" s="544">
        <v>0</v>
      </c>
      <c r="O12" s="527">
        <v>0</v>
      </c>
      <c r="P12" s="539">
        <v>0</v>
      </c>
      <c r="Q12" s="526"/>
      <c r="R12" s="516">
        <v>4.3478260869565215</v>
      </c>
      <c r="S12" s="548">
        <v>0</v>
      </c>
      <c r="T12" s="519">
        <v>0</v>
      </c>
    </row>
    <row r="13" spans="1:20" ht="15" x14ac:dyDescent="0.25">
      <c r="A13" s="534" t="s">
        <v>243</v>
      </c>
      <c r="B13" s="518">
        <v>0</v>
      </c>
      <c r="C13" s="549">
        <v>13.986013986013987</v>
      </c>
      <c r="D13" s="521">
        <v>31.46853146853147</v>
      </c>
      <c r="E13" s="535"/>
      <c r="F13" s="510">
        <v>0</v>
      </c>
      <c r="G13" s="536">
        <v>19.298245614035086</v>
      </c>
      <c r="H13" s="537">
        <v>40.350877192982452</v>
      </c>
      <c r="I13" s="535"/>
      <c r="J13" s="518">
        <v>0</v>
      </c>
      <c r="K13" s="549">
        <v>12.5</v>
      </c>
      <c r="L13" s="521">
        <v>37.5</v>
      </c>
      <c r="M13" s="535"/>
      <c r="N13" s="545">
        <v>0</v>
      </c>
      <c r="O13" s="541">
        <v>4.7619047619047619</v>
      </c>
      <c r="P13" s="542">
        <v>14.285714285714285</v>
      </c>
      <c r="Q13" s="535"/>
      <c r="R13" s="518">
        <v>0</v>
      </c>
      <c r="S13" s="549">
        <v>8.695652173913043</v>
      </c>
      <c r="T13" s="521">
        <v>13.043478260869565</v>
      </c>
    </row>
    <row r="17" spans="1:20" ht="15" x14ac:dyDescent="0.25">
      <c r="A17" s="525"/>
      <c r="B17" s="505"/>
      <c r="C17" s="505"/>
      <c r="D17" s="505"/>
      <c r="E17" s="505"/>
      <c r="F17" s="525"/>
      <c r="G17" s="525"/>
      <c r="H17" s="525"/>
      <c r="I17" s="525"/>
      <c r="J17" s="525"/>
      <c r="K17" s="525"/>
      <c r="L17" s="525"/>
      <c r="M17" s="525"/>
      <c r="N17" s="525"/>
      <c r="O17" s="525"/>
      <c r="P17" s="525"/>
      <c r="Q17" s="525"/>
      <c r="R17" s="525"/>
      <c r="S17" s="525"/>
      <c r="T17" s="525"/>
    </row>
    <row r="19" spans="1:20" ht="15" x14ac:dyDescent="0.25">
      <c r="A19" s="525"/>
      <c r="B19" s="505"/>
      <c r="C19" s="505"/>
      <c r="D19" s="505"/>
      <c r="E19" s="505"/>
      <c r="F19" s="525"/>
      <c r="G19" s="525"/>
      <c r="H19" s="525"/>
      <c r="I19" s="525"/>
      <c r="J19" s="525"/>
      <c r="K19" s="525"/>
      <c r="L19" s="525"/>
      <c r="M19" s="525"/>
      <c r="N19" s="525"/>
      <c r="O19" s="525"/>
      <c r="P19" s="525"/>
      <c r="Q19" s="525"/>
      <c r="R19" s="525"/>
      <c r="S19" s="525"/>
      <c r="T19" s="525"/>
    </row>
    <row r="20" spans="1:20" ht="15" x14ac:dyDescent="0.25">
      <c r="B20" s="505"/>
    </row>
  </sheetData>
  <mergeCells count="2">
    <mergeCell ref="B4:D4"/>
    <mergeCell ref="B3:T3"/>
  </mergeCells>
  <hyperlinks>
    <hyperlink ref="A1" location="Index!A1" display="Back to 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defaultRowHeight="12.75" x14ac:dyDescent="0.2"/>
  <cols>
    <col min="1" max="1" width="17.28515625" customWidth="1"/>
    <col min="7" max="7" width="3.5703125" customWidth="1"/>
    <col min="8" max="8" width="19.140625" customWidth="1"/>
  </cols>
  <sheetData>
    <row r="1" spans="1:10" x14ac:dyDescent="0.2">
      <c r="A1" s="469" t="s">
        <v>162</v>
      </c>
    </row>
    <row r="3" spans="1:10" ht="30" customHeight="1" x14ac:dyDescent="0.35">
      <c r="A3" s="777" t="s">
        <v>352</v>
      </c>
      <c r="B3" s="709"/>
      <c r="C3" s="1190" t="s">
        <v>579</v>
      </c>
      <c r="D3" s="1191"/>
      <c r="E3" s="1191"/>
      <c r="F3" s="1192"/>
      <c r="G3" s="566"/>
      <c r="H3" s="1184" t="s">
        <v>580</v>
      </c>
      <c r="I3" s="1188"/>
      <c r="J3" s="1189"/>
    </row>
    <row r="4" spans="1:10" ht="30" customHeight="1" thickBot="1" x14ac:dyDescent="0.25">
      <c r="A4" s="207" t="s">
        <v>158</v>
      </c>
      <c r="B4" s="426" t="s">
        <v>110</v>
      </c>
      <c r="C4" s="573" t="s">
        <v>247</v>
      </c>
      <c r="D4" s="569" t="s">
        <v>248</v>
      </c>
      <c r="E4" s="573" t="s">
        <v>249</v>
      </c>
      <c r="F4" s="570" t="s">
        <v>242</v>
      </c>
      <c r="G4" s="571"/>
      <c r="H4" s="207" t="s">
        <v>158</v>
      </c>
      <c r="I4" s="241" t="s">
        <v>110</v>
      </c>
      <c r="J4" s="574" t="s">
        <v>250</v>
      </c>
    </row>
    <row r="5" spans="1:10" ht="15.75" thickTop="1" x14ac:dyDescent="0.25">
      <c r="A5" s="562" t="s">
        <v>4</v>
      </c>
      <c r="B5" s="560">
        <v>140</v>
      </c>
      <c r="C5" s="522">
        <v>20</v>
      </c>
      <c r="D5" s="559">
        <v>16.428571428571427</v>
      </c>
      <c r="E5" s="522">
        <v>19.285714285714288</v>
      </c>
      <c r="F5" s="565">
        <v>2.8571428571428572</v>
      </c>
      <c r="G5" s="559"/>
      <c r="H5" s="562" t="s">
        <v>4</v>
      </c>
      <c r="I5" s="560">
        <v>127</v>
      </c>
      <c r="J5" s="522">
        <v>37.795275590551178</v>
      </c>
    </row>
    <row r="6" spans="1:10" ht="15" x14ac:dyDescent="0.25">
      <c r="A6" s="562" t="s">
        <v>56</v>
      </c>
      <c r="B6" s="560">
        <v>54</v>
      </c>
      <c r="C6" s="522">
        <v>5.5555555555555554</v>
      </c>
      <c r="D6" s="559">
        <v>0</v>
      </c>
      <c r="E6" s="522">
        <v>1.8518518518518516</v>
      </c>
      <c r="F6" s="565">
        <v>0</v>
      </c>
      <c r="G6" s="559"/>
      <c r="H6" s="562" t="s">
        <v>56</v>
      </c>
      <c r="I6" s="560">
        <v>44</v>
      </c>
      <c r="J6" s="522">
        <v>13.636363636363635</v>
      </c>
    </row>
    <row r="7" spans="1:10" ht="15" x14ac:dyDescent="0.25">
      <c r="A7" s="562" t="s">
        <v>66</v>
      </c>
      <c r="B7" s="560">
        <v>38</v>
      </c>
      <c r="C7" s="522">
        <v>23.684210526315788</v>
      </c>
      <c r="D7" s="559">
        <v>7.8947368421052628</v>
      </c>
      <c r="E7" s="522">
        <v>18.421052631578945</v>
      </c>
      <c r="F7" s="565">
        <v>0</v>
      </c>
      <c r="G7" s="559"/>
      <c r="H7" s="562" t="s">
        <v>66</v>
      </c>
      <c r="I7" s="560">
        <v>35</v>
      </c>
      <c r="J7" s="522">
        <v>25.714285714285712</v>
      </c>
    </row>
    <row r="8" spans="1:10" ht="15" x14ac:dyDescent="0.25">
      <c r="A8" s="562" t="s">
        <v>114</v>
      </c>
      <c r="B8" s="560">
        <v>24</v>
      </c>
      <c r="C8" s="522">
        <v>25</v>
      </c>
      <c r="D8" s="559">
        <v>25</v>
      </c>
      <c r="E8" s="522">
        <v>37.5</v>
      </c>
      <c r="F8" s="565">
        <v>4.1666666666666661</v>
      </c>
      <c r="G8" s="559"/>
      <c r="H8" s="562" t="s">
        <v>114</v>
      </c>
      <c r="I8" s="560">
        <v>24</v>
      </c>
      <c r="J8" s="522">
        <v>66.666666666666657</v>
      </c>
    </row>
    <row r="9" spans="1:10" ht="15" x14ac:dyDescent="0.25">
      <c r="A9" s="827" t="s">
        <v>60</v>
      </c>
      <c r="B9" s="828">
        <v>24</v>
      </c>
      <c r="C9" s="575">
        <v>41.666666666666671</v>
      </c>
      <c r="D9" s="830">
        <v>58.333333333333336</v>
      </c>
      <c r="E9" s="575">
        <v>41.666666666666671</v>
      </c>
      <c r="F9" s="831">
        <v>12.5</v>
      </c>
      <c r="G9" s="559"/>
      <c r="H9" s="563" t="s">
        <v>60</v>
      </c>
      <c r="I9" s="564">
        <v>24</v>
      </c>
      <c r="J9" s="575">
        <v>70.833333333333343</v>
      </c>
    </row>
    <row r="10" spans="1:10" ht="15" customHeight="1" x14ac:dyDescent="0.25">
      <c r="A10" s="826"/>
      <c r="B10" s="833"/>
      <c r="C10" s="1193" t="s">
        <v>355</v>
      </c>
      <c r="D10" s="1175"/>
      <c r="E10" s="1175"/>
      <c r="F10" s="1175"/>
      <c r="G10" s="561"/>
      <c r="H10" s="558"/>
      <c r="I10" s="558"/>
      <c r="J10" s="558"/>
    </row>
    <row r="11" spans="1:10" ht="15" x14ac:dyDescent="0.25">
      <c r="A11" s="824"/>
      <c r="B11" s="833"/>
      <c r="C11" s="1175"/>
      <c r="D11" s="1175"/>
      <c r="E11" s="1175"/>
      <c r="F11" s="1175"/>
      <c r="G11" s="561"/>
      <c r="H11" s="558"/>
      <c r="I11" s="558"/>
      <c r="J11" s="558"/>
    </row>
    <row r="12" spans="1:10" x14ac:dyDescent="0.2">
      <c r="C12" s="1175"/>
      <c r="D12" s="1175"/>
      <c r="E12" s="1175"/>
      <c r="F12" s="1175"/>
    </row>
  </sheetData>
  <mergeCells count="3">
    <mergeCell ref="H3:J3"/>
    <mergeCell ref="C3:F3"/>
    <mergeCell ref="C10:F12"/>
  </mergeCells>
  <hyperlinks>
    <hyperlink ref="A1" location="Index!A1" display="Back to Index"/>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workbookViewId="0"/>
  </sheetViews>
  <sheetFormatPr defaultRowHeight="12.75" x14ac:dyDescent="0.2"/>
  <cols>
    <col min="1" max="1" width="14.140625" customWidth="1"/>
    <col min="2" max="2" width="14.42578125" customWidth="1"/>
    <col min="4" max="4" width="23" customWidth="1"/>
    <col min="5" max="5" width="23.42578125" customWidth="1"/>
    <col min="6" max="7" width="16" customWidth="1"/>
    <col min="8" max="8" width="18.85546875" customWidth="1"/>
    <col min="9" max="9" width="16.85546875" customWidth="1"/>
    <col min="10" max="17" width="14.28515625" customWidth="1"/>
    <col min="18" max="18" width="15.85546875" customWidth="1"/>
    <col min="19" max="21" width="14.28515625" customWidth="1"/>
  </cols>
  <sheetData>
    <row r="1" spans="1:23" s="213" customFormat="1" x14ac:dyDescent="0.2">
      <c r="A1" s="367" t="s">
        <v>162</v>
      </c>
    </row>
    <row r="2" spans="1:23" s="213" customFormat="1" x14ac:dyDescent="0.2">
      <c r="A2" s="676"/>
    </row>
    <row r="3" spans="1:23" ht="23.25" x14ac:dyDescent="0.35">
      <c r="A3" s="723" t="s">
        <v>126</v>
      </c>
      <c r="B3" s="120"/>
      <c r="D3" s="411" t="s">
        <v>485</v>
      </c>
      <c r="E3" s="276"/>
      <c r="F3" s="276"/>
      <c r="G3" s="276"/>
      <c r="H3" s="276"/>
      <c r="I3" s="276"/>
      <c r="J3" s="198"/>
      <c r="V3" s="121"/>
      <c r="W3" s="121"/>
    </row>
    <row r="4" spans="1:23" ht="60" customHeight="1" thickBot="1" x14ac:dyDescent="0.25">
      <c r="A4" s="207" t="s">
        <v>158</v>
      </c>
      <c r="B4" s="203" t="s">
        <v>110</v>
      </c>
      <c r="C4" s="204" t="s">
        <v>109</v>
      </c>
      <c r="D4" s="632" t="s">
        <v>5</v>
      </c>
      <c r="E4" s="628" t="s">
        <v>6</v>
      </c>
      <c r="F4" s="632" t="s">
        <v>7</v>
      </c>
      <c r="G4" s="628" t="s">
        <v>8</v>
      </c>
      <c r="H4" s="632" t="s">
        <v>9</v>
      </c>
      <c r="I4" s="628" t="s">
        <v>10</v>
      </c>
      <c r="J4" s="632" t="s">
        <v>11</v>
      </c>
      <c r="K4" s="628" t="s">
        <v>12</v>
      </c>
      <c r="L4" s="632" t="s">
        <v>13</v>
      </c>
      <c r="M4" s="628" t="s">
        <v>14</v>
      </c>
      <c r="N4" s="632" t="s">
        <v>15</v>
      </c>
      <c r="O4" s="628" t="s">
        <v>16</v>
      </c>
      <c r="P4" s="632" t="s">
        <v>17</v>
      </c>
      <c r="Q4" s="628" t="s">
        <v>18</v>
      </c>
      <c r="R4" s="632" t="s">
        <v>573</v>
      </c>
      <c r="S4" s="628" t="s">
        <v>574</v>
      </c>
      <c r="T4" s="632" t="s">
        <v>21</v>
      </c>
      <c r="U4" s="628" t="s">
        <v>22</v>
      </c>
      <c r="V4" s="632" t="s">
        <v>131</v>
      </c>
      <c r="W4" s="628" t="s">
        <v>132</v>
      </c>
    </row>
    <row r="5" spans="1:23" ht="13.5" thickTop="1" x14ac:dyDescent="0.2">
      <c r="A5" s="161" t="s">
        <v>133</v>
      </c>
      <c r="B5" s="205">
        <v>19</v>
      </c>
      <c r="C5" s="183" t="s">
        <v>62</v>
      </c>
      <c r="D5" s="192">
        <v>0.63636363636363602</v>
      </c>
      <c r="E5" s="193">
        <v>9.0909090909090912E-2</v>
      </c>
      <c r="F5" s="122">
        <v>9.0909090909090912E-2</v>
      </c>
      <c r="G5" s="123">
        <v>0</v>
      </c>
      <c r="H5" s="192">
        <v>0.36363636363636365</v>
      </c>
      <c r="I5" s="193">
        <v>0</v>
      </c>
      <c r="J5" s="122">
        <v>0.63636363636363635</v>
      </c>
      <c r="K5" s="123">
        <v>0</v>
      </c>
      <c r="L5" s="196">
        <v>0.54545454545454541</v>
      </c>
      <c r="M5" s="196">
        <v>0.27272727272727271</v>
      </c>
      <c r="N5" s="125">
        <v>9.0909090909090912E-2</v>
      </c>
      <c r="O5" s="125">
        <v>0</v>
      </c>
      <c r="P5" s="196">
        <v>0</v>
      </c>
      <c r="Q5" s="196">
        <v>0</v>
      </c>
      <c r="R5" s="125">
        <v>0</v>
      </c>
      <c r="S5" s="125">
        <v>9.0909090909090912E-2</v>
      </c>
      <c r="T5" s="196">
        <v>0</v>
      </c>
      <c r="U5" s="196">
        <v>0</v>
      </c>
      <c r="V5" s="166">
        <v>2.8181818181818183</v>
      </c>
      <c r="W5" s="167">
        <v>2.5909090909090908</v>
      </c>
    </row>
    <row r="6" spans="1:23" x14ac:dyDescent="0.2">
      <c r="A6" s="161" t="s">
        <v>133</v>
      </c>
      <c r="B6" s="205">
        <v>19</v>
      </c>
      <c r="C6" s="183" t="s">
        <v>50</v>
      </c>
      <c r="D6" s="155">
        <v>1</v>
      </c>
      <c r="E6" s="157">
        <v>0</v>
      </c>
      <c r="F6" s="146">
        <v>0</v>
      </c>
      <c r="G6" s="147">
        <v>0</v>
      </c>
      <c r="H6" s="155">
        <v>0</v>
      </c>
      <c r="I6" s="157">
        <v>0</v>
      </c>
      <c r="J6" s="146">
        <v>0</v>
      </c>
      <c r="K6" s="147">
        <v>0</v>
      </c>
      <c r="L6" s="156">
        <v>0</v>
      </c>
      <c r="M6" s="156">
        <v>0</v>
      </c>
      <c r="N6" s="149">
        <v>0</v>
      </c>
      <c r="O6" s="149">
        <v>0</v>
      </c>
      <c r="P6" s="156">
        <v>0</v>
      </c>
      <c r="Q6" s="156">
        <v>0</v>
      </c>
      <c r="R6" s="149">
        <v>0</v>
      </c>
      <c r="S6" s="149">
        <v>0</v>
      </c>
      <c r="T6" s="156">
        <v>0</v>
      </c>
      <c r="U6" s="156">
        <v>0</v>
      </c>
      <c r="V6" s="127">
        <v>2</v>
      </c>
      <c r="W6" s="128">
        <v>1.5</v>
      </c>
    </row>
    <row r="7" spans="1:23" x14ac:dyDescent="0.2">
      <c r="A7" s="162"/>
      <c r="B7" s="145"/>
      <c r="C7" s="182"/>
      <c r="D7" s="155"/>
      <c r="E7" s="157"/>
      <c r="F7" s="146"/>
      <c r="G7" s="147"/>
      <c r="H7" s="155"/>
      <c r="I7" s="157"/>
      <c r="J7" s="146"/>
      <c r="K7" s="147"/>
      <c r="L7" s="156"/>
      <c r="M7" s="156"/>
      <c r="N7" s="149"/>
      <c r="O7" s="149"/>
      <c r="P7" s="156"/>
      <c r="Q7" s="156"/>
      <c r="R7" s="149"/>
      <c r="S7" s="149"/>
      <c r="T7" s="156"/>
      <c r="U7" s="156"/>
      <c r="V7" s="127"/>
      <c r="W7" s="185"/>
    </row>
    <row r="8" spans="1:23" x14ac:dyDescent="0.2">
      <c r="A8" s="161" t="s">
        <v>134</v>
      </c>
      <c r="B8" s="205">
        <v>32</v>
      </c>
      <c r="C8" s="183" t="s">
        <v>62</v>
      </c>
      <c r="D8" s="192">
        <v>0.34375</v>
      </c>
      <c r="E8" s="193">
        <v>9.375E-2</v>
      </c>
      <c r="F8" s="122">
        <v>0.21875</v>
      </c>
      <c r="G8" s="123">
        <v>0</v>
      </c>
      <c r="H8" s="192">
        <v>6.25E-2</v>
      </c>
      <c r="I8" s="193">
        <v>0</v>
      </c>
      <c r="J8" s="122">
        <v>0.8125</v>
      </c>
      <c r="K8" s="123">
        <v>3.125E-2</v>
      </c>
      <c r="L8" s="196">
        <v>0.40625</v>
      </c>
      <c r="M8" s="196">
        <v>0.625</v>
      </c>
      <c r="N8" s="125">
        <v>0.125</v>
      </c>
      <c r="O8" s="125">
        <v>0</v>
      </c>
      <c r="P8" s="196">
        <v>6.25E-2</v>
      </c>
      <c r="Q8" s="196">
        <v>0</v>
      </c>
      <c r="R8" s="125">
        <v>0</v>
      </c>
      <c r="S8" s="125">
        <v>3.125E-2</v>
      </c>
      <c r="T8" s="196">
        <v>9.375E-2</v>
      </c>
      <c r="U8" s="196">
        <v>6.25E-2</v>
      </c>
      <c r="V8" s="166">
        <v>2.96875</v>
      </c>
      <c r="W8" s="167">
        <v>2.546875</v>
      </c>
    </row>
    <row r="9" spans="1:23" x14ac:dyDescent="0.2">
      <c r="A9" s="161" t="s">
        <v>134</v>
      </c>
      <c r="B9" s="205">
        <v>32</v>
      </c>
      <c r="C9" s="183" t="s">
        <v>50</v>
      </c>
      <c r="D9" s="155">
        <v>0</v>
      </c>
      <c r="E9" s="157">
        <v>0</v>
      </c>
      <c r="F9" s="146">
        <v>0</v>
      </c>
      <c r="G9" s="147">
        <v>0</v>
      </c>
      <c r="H9" s="155">
        <v>0</v>
      </c>
      <c r="I9" s="157">
        <v>0</v>
      </c>
      <c r="J9" s="146">
        <v>1</v>
      </c>
      <c r="K9" s="147">
        <v>0</v>
      </c>
      <c r="L9" s="156">
        <v>0</v>
      </c>
      <c r="M9" s="156">
        <v>1</v>
      </c>
      <c r="N9" s="149">
        <v>0</v>
      </c>
      <c r="O9" s="149">
        <v>0</v>
      </c>
      <c r="P9" s="156">
        <v>0</v>
      </c>
      <c r="Q9" s="156">
        <v>0</v>
      </c>
      <c r="R9" s="149">
        <v>0</v>
      </c>
      <c r="S9" s="149">
        <v>0</v>
      </c>
      <c r="T9" s="156">
        <v>0</v>
      </c>
      <c r="U9" s="156">
        <v>0</v>
      </c>
      <c r="V9" s="127">
        <v>2.5</v>
      </c>
      <c r="W9" s="128">
        <v>2.25</v>
      </c>
    </row>
    <row r="10" spans="1:23" x14ac:dyDescent="0.2">
      <c r="A10" s="162"/>
      <c r="B10" s="145"/>
      <c r="C10" s="182"/>
      <c r="D10" s="155"/>
      <c r="E10" s="194"/>
      <c r="F10" s="151"/>
      <c r="G10" s="152"/>
      <c r="H10" s="195"/>
      <c r="I10" s="194"/>
      <c r="J10" s="151"/>
      <c r="K10" s="152"/>
      <c r="L10" s="197"/>
      <c r="M10" s="197"/>
      <c r="N10" s="144"/>
      <c r="O10" s="144"/>
      <c r="P10" s="197"/>
      <c r="Q10" s="197"/>
      <c r="R10" s="144"/>
      <c r="S10" s="144"/>
      <c r="T10" s="197"/>
      <c r="U10" s="197"/>
      <c r="V10" s="139"/>
      <c r="W10" s="185"/>
    </row>
    <row r="11" spans="1:23" x14ac:dyDescent="0.2">
      <c r="A11" s="161" t="s">
        <v>111</v>
      </c>
      <c r="B11" s="145">
        <v>24</v>
      </c>
      <c r="C11" s="183" t="s">
        <v>62</v>
      </c>
      <c r="D11" s="192">
        <v>0.41666666666666669</v>
      </c>
      <c r="E11" s="193">
        <v>0</v>
      </c>
      <c r="F11" s="122">
        <v>0.29166666666666669</v>
      </c>
      <c r="G11" s="123">
        <v>0</v>
      </c>
      <c r="H11" s="192">
        <v>0.41666666666666669</v>
      </c>
      <c r="I11" s="193">
        <v>0</v>
      </c>
      <c r="J11" s="122">
        <v>0.58333333333333337</v>
      </c>
      <c r="K11" s="123">
        <v>0</v>
      </c>
      <c r="L11" s="196">
        <v>1.4583333333333333</v>
      </c>
      <c r="M11" s="196">
        <v>8.3333333333333329E-2</v>
      </c>
      <c r="N11" s="125">
        <v>0.29166666666666669</v>
      </c>
      <c r="O11" s="125">
        <v>0.16666666666666666</v>
      </c>
      <c r="P11" s="196">
        <v>8.3333333333333329E-2</v>
      </c>
      <c r="Q11" s="196">
        <v>0</v>
      </c>
      <c r="R11" s="125">
        <v>0.20833333333333334</v>
      </c>
      <c r="S11" s="125">
        <v>1.0416666666666667</v>
      </c>
      <c r="T11" s="196">
        <v>8.3333333333333329E-2</v>
      </c>
      <c r="U11" s="196">
        <v>8.3333333333333329E-2</v>
      </c>
      <c r="V11" s="166">
        <v>5.208333333333333</v>
      </c>
      <c r="W11" s="167">
        <v>4.520833333333333</v>
      </c>
    </row>
    <row r="12" spans="1:23" x14ac:dyDescent="0.2">
      <c r="A12" s="163" t="s">
        <v>111</v>
      </c>
      <c r="B12" s="148">
        <v>24</v>
      </c>
      <c r="C12" s="206" t="s">
        <v>50</v>
      </c>
      <c r="D12" s="158">
        <v>0</v>
      </c>
      <c r="E12" s="159">
        <v>0</v>
      </c>
      <c r="F12" s="150">
        <v>0</v>
      </c>
      <c r="G12" s="154">
        <v>0</v>
      </c>
      <c r="H12" s="158">
        <v>0</v>
      </c>
      <c r="I12" s="159">
        <v>0</v>
      </c>
      <c r="J12" s="150">
        <v>0.5</v>
      </c>
      <c r="K12" s="154">
        <v>0</v>
      </c>
      <c r="L12" s="160">
        <v>1</v>
      </c>
      <c r="M12" s="160">
        <v>0</v>
      </c>
      <c r="N12" s="153">
        <v>0</v>
      </c>
      <c r="O12" s="153">
        <v>0</v>
      </c>
      <c r="P12" s="160">
        <v>0</v>
      </c>
      <c r="Q12" s="160">
        <v>0</v>
      </c>
      <c r="R12" s="153">
        <v>0</v>
      </c>
      <c r="S12" s="153">
        <v>0</v>
      </c>
      <c r="T12" s="160">
        <v>0</v>
      </c>
      <c r="U12" s="160">
        <v>0</v>
      </c>
      <c r="V12" s="186">
        <v>4.5</v>
      </c>
      <c r="W12" s="187">
        <v>4.25</v>
      </c>
    </row>
    <row r="13" spans="1:23" x14ac:dyDescent="0.2">
      <c r="A13" s="1"/>
      <c r="B13" s="3"/>
      <c r="D13" s="3"/>
      <c r="V13" s="121"/>
      <c r="W13" s="121"/>
    </row>
    <row r="14" spans="1:23" ht="23.25" x14ac:dyDescent="0.35">
      <c r="A14" s="723" t="s">
        <v>112</v>
      </c>
      <c r="B14" s="3"/>
      <c r="D14" s="411" t="s">
        <v>485</v>
      </c>
      <c r="E14" s="276"/>
      <c r="F14" s="276"/>
      <c r="G14" s="276"/>
      <c r="H14" s="276"/>
      <c r="I14" s="276"/>
      <c r="J14" s="198"/>
      <c r="V14" s="121"/>
      <c r="W14" s="121"/>
    </row>
    <row r="15" spans="1:23" ht="60" customHeight="1" thickBot="1" x14ac:dyDescent="0.25">
      <c r="A15" s="207" t="s">
        <v>158</v>
      </c>
      <c r="B15" s="200" t="s">
        <v>110</v>
      </c>
      <c r="C15" s="201" t="s">
        <v>109</v>
      </c>
      <c r="D15" s="632" t="s">
        <v>5</v>
      </c>
      <c r="E15" s="628" t="s">
        <v>6</v>
      </c>
      <c r="F15" s="632" t="s">
        <v>7</v>
      </c>
      <c r="G15" s="628" t="s">
        <v>8</v>
      </c>
      <c r="H15" s="632" t="s">
        <v>9</v>
      </c>
      <c r="I15" s="628" t="s">
        <v>10</v>
      </c>
      <c r="J15" s="632" t="s">
        <v>11</v>
      </c>
      <c r="K15" s="628" t="s">
        <v>12</v>
      </c>
      <c r="L15" s="632" t="s">
        <v>13</v>
      </c>
      <c r="M15" s="628" t="s">
        <v>14</v>
      </c>
      <c r="N15" s="632" t="s">
        <v>15</v>
      </c>
      <c r="O15" s="628" t="s">
        <v>16</v>
      </c>
      <c r="P15" s="632" t="s">
        <v>17</v>
      </c>
      <c r="Q15" s="628" t="s">
        <v>18</v>
      </c>
      <c r="R15" s="632" t="s">
        <v>573</v>
      </c>
      <c r="S15" s="628" t="s">
        <v>574</v>
      </c>
      <c r="T15" s="632" t="s">
        <v>21</v>
      </c>
      <c r="U15" s="628" t="s">
        <v>22</v>
      </c>
      <c r="V15" s="632" t="s">
        <v>131</v>
      </c>
      <c r="W15" s="628" t="s">
        <v>132</v>
      </c>
    </row>
    <row r="16" spans="1:23" ht="13.5" thickTop="1" x14ac:dyDescent="0.2">
      <c r="A16" s="208" t="s">
        <v>133</v>
      </c>
      <c r="B16" s="149">
        <v>41</v>
      </c>
      <c r="C16" s="170" t="s">
        <v>62</v>
      </c>
      <c r="D16" s="192">
        <v>0.3902439024390244</v>
      </c>
      <c r="E16" s="193">
        <v>9.7560975609756101E-2</v>
      </c>
      <c r="F16" s="122">
        <v>0.26829268292682928</v>
      </c>
      <c r="G16" s="123">
        <v>0.14634146341463414</v>
      </c>
      <c r="H16" s="192">
        <v>9.7560975609756101E-2</v>
      </c>
      <c r="I16" s="193">
        <v>2.4390243902439025E-2</v>
      </c>
      <c r="J16" s="122">
        <v>0.31707317073170732</v>
      </c>
      <c r="K16" s="123">
        <v>2.4390243902439025E-2</v>
      </c>
      <c r="L16" s="192">
        <v>0.1951219512195122</v>
      </c>
      <c r="M16" s="193">
        <v>0.24390243902439024</v>
      </c>
      <c r="N16" s="125">
        <v>0.14634146341463414</v>
      </c>
      <c r="O16" s="125">
        <v>2.4390243902439025E-2</v>
      </c>
      <c r="P16" s="192">
        <v>9.7560975609756101E-2</v>
      </c>
      <c r="Q16" s="193">
        <v>7.3170731707317069E-2</v>
      </c>
      <c r="R16" s="122">
        <v>0.17073170731707318</v>
      </c>
      <c r="S16" s="123">
        <v>0.1951219512195122</v>
      </c>
      <c r="T16" s="192">
        <v>9.7560975609756101E-2</v>
      </c>
      <c r="U16" s="193">
        <v>9.7560975609756101E-2</v>
      </c>
      <c r="V16" s="188">
        <v>2.7073170731707319</v>
      </c>
      <c r="W16" s="167">
        <v>2.2439024390243905</v>
      </c>
    </row>
    <row r="17" spans="1:23" x14ac:dyDescent="0.2">
      <c r="A17" s="208" t="s">
        <v>133</v>
      </c>
      <c r="B17" s="149">
        <v>41</v>
      </c>
      <c r="C17" s="170" t="s">
        <v>50</v>
      </c>
      <c r="D17" s="155">
        <v>0</v>
      </c>
      <c r="E17" s="157">
        <v>0</v>
      </c>
      <c r="F17" s="146">
        <v>0</v>
      </c>
      <c r="G17" s="147">
        <v>0</v>
      </c>
      <c r="H17" s="155">
        <v>0</v>
      </c>
      <c r="I17" s="157">
        <v>0</v>
      </c>
      <c r="J17" s="146">
        <v>0</v>
      </c>
      <c r="K17" s="147">
        <v>0</v>
      </c>
      <c r="L17" s="155">
        <v>0</v>
      </c>
      <c r="M17" s="157">
        <v>0</v>
      </c>
      <c r="N17" s="149">
        <v>0</v>
      </c>
      <c r="O17" s="149">
        <v>0</v>
      </c>
      <c r="P17" s="155">
        <v>0</v>
      </c>
      <c r="Q17" s="157">
        <v>0</v>
      </c>
      <c r="R17" s="146">
        <v>0</v>
      </c>
      <c r="S17" s="147">
        <v>0</v>
      </c>
      <c r="T17" s="155">
        <v>0</v>
      </c>
      <c r="U17" s="157">
        <v>0</v>
      </c>
      <c r="V17" s="189">
        <v>2</v>
      </c>
      <c r="W17" s="128">
        <v>2</v>
      </c>
    </row>
    <row r="18" spans="1:23" x14ac:dyDescent="0.2">
      <c r="A18" s="208"/>
      <c r="B18" s="149"/>
      <c r="C18" s="170"/>
      <c r="D18" s="155"/>
      <c r="E18" s="194"/>
      <c r="F18" s="151"/>
      <c r="G18" s="152"/>
      <c r="H18" s="195"/>
      <c r="I18" s="194"/>
      <c r="J18" s="151"/>
      <c r="K18" s="152"/>
      <c r="L18" s="195"/>
      <c r="M18" s="194"/>
      <c r="N18" s="144"/>
      <c r="O18" s="144"/>
      <c r="P18" s="195"/>
      <c r="Q18" s="194"/>
      <c r="R18" s="151"/>
      <c r="S18" s="152"/>
      <c r="T18" s="195"/>
      <c r="U18" s="194"/>
      <c r="V18" s="190"/>
      <c r="W18" s="185"/>
    </row>
    <row r="19" spans="1:23" x14ac:dyDescent="0.2">
      <c r="A19" s="208" t="s">
        <v>134</v>
      </c>
      <c r="B19" s="143">
        <v>32</v>
      </c>
      <c r="C19" s="170" t="s">
        <v>62</v>
      </c>
      <c r="D19" s="192">
        <v>0.6875</v>
      </c>
      <c r="E19" s="193">
        <v>0</v>
      </c>
      <c r="F19" s="122">
        <v>0.28125</v>
      </c>
      <c r="G19" s="123">
        <v>3.125E-2</v>
      </c>
      <c r="H19" s="192">
        <v>9.375E-2</v>
      </c>
      <c r="I19" s="193">
        <v>0</v>
      </c>
      <c r="J19" s="122">
        <v>0.40625</v>
      </c>
      <c r="K19" s="123">
        <v>0</v>
      </c>
      <c r="L19" s="192">
        <v>0.59375</v>
      </c>
      <c r="M19" s="193">
        <v>0.3125</v>
      </c>
      <c r="N19" s="125">
        <v>6.25E-2</v>
      </c>
      <c r="O19" s="125">
        <v>0</v>
      </c>
      <c r="P19" s="192">
        <v>0</v>
      </c>
      <c r="Q19" s="193">
        <v>0</v>
      </c>
      <c r="R19" s="122">
        <v>0.21875</v>
      </c>
      <c r="S19" s="123">
        <v>9.375E-2</v>
      </c>
      <c r="T19" s="192">
        <v>3.125E-2</v>
      </c>
      <c r="U19" s="193">
        <v>3.125E-2</v>
      </c>
      <c r="V19" s="188">
        <v>2.84375</v>
      </c>
      <c r="W19" s="167">
        <v>2.609375</v>
      </c>
    </row>
    <row r="20" spans="1:23" x14ac:dyDescent="0.2">
      <c r="A20" s="208" t="s">
        <v>134</v>
      </c>
      <c r="B20" s="143">
        <v>32</v>
      </c>
      <c r="C20" s="170" t="s">
        <v>50</v>
      </c>
      <c r="D20" s="155">
        <v>1</v>
      </c>
      <c r="E20" s="157">
        <v>0</v>
      </c>
      <c r="F20" s="146">
        <v>0</v>
      </c>
      <c r="G20" s="147">
        <v>0</v>
      </c>
      <c r="H20" s="155">
        <v>0</v>
      </c>
      <c r="I20" s="157">
        <v>0</v>
      </c>
      <c r="J20" s="146">
        <v>0</v>
      </c>
      <c r="K20" s="147">
        <v>0</v>
      </c>
      <c r="L20" s="155">
        <v>1</v>
      </c>
      <c r="M20" s="157">
        <v>0</v>
      </c>
      <c r="N20" s="149">
        <v>0</v>
      </c>
      <c r="O20" s="149">
        <v>0</v>
      </c>
      <c r="P20" s="155">
        <v>0</v>
      </c>
      <c r="Q20" s="157">
        <v>0</v>
      </c>
      <c r="R20" s="146">
        <v>0</v>
      </c>
      <c r="S20" s="147">
        <v>0</v>
      </c>
      <c r="T20" s="155">
        <v>0</v>
      </c>
      <c r="U20" s="157">
        <v>0</v>
      </c>
      <c r="V20" s="189">
        <v>3</v>
      </c>
      <c r="W20" s="128">
        <v>2.25</v>
      </c>
    </row>
    <row r="21" spans="1:23" x14ac:dyDescent="0.2">
      <c r="A21" s="208"/>
      <c r="B21" s="149"/>
      <c r="C21" s="170"/>
      <c r="D21" s="155"/>
      <c r="E21" s="194"/>
      <c r="F21" s="151"/>
      <c r="G21" s="152"/>
      <c r="H21" s="195"/>
      <c r="I21" s="194"/>
      <c r="J21" s="151"/>
      <c r="K21" s="152"/>
      <c r="L21" s="195"/>
      <c r="M21" s="194"/>
      <c r="N21" s="144"/>
      <c r="O21" s="144"/>
      <c r="P21" s="195"/>
      <c r="Q21" s="194"/>
      <c r="R21" s="151"/>
      <c r="S21" s="152"/>
      <c r="T21" s="195"/>
      <c r="U21" s="194"/>
      <c r="V21" s="190"/>
      <c r="W21" s="185"/>
    </row>
    <row r="22" spans="1:23" x14ac:dyDescent="0.2">
      <c r="A22" s="208" t="s">
        <v>113</v>
      </c>
      <c r="B22" s="149">
        <v>41</v>
      </c>
      <c r="C22" s="170" t="s">
        <v>62</v>
      </c>
      <c r="D22" s="192">
        <v>0.56097560975609762</v>
      </c>
      <c r="E22" s="193">
        <v>0</v>
      </c>
      <c r="F22" s="122">
        <v>0.31707317073170732</v>
      </c>
      <c r="G22" s="123">
        <v>0</v>
      </c>
      <c r="H22" s="192">
        <v>0.24390243902439024</v>
      </c>
      <c r="I22" s="193">
        <v>2.4390243902439025E-2</v>
      </c>
      <c r="J22" s="122">
        <v>0.68292682926829273</v>
      </c>
      <c r="K22" s="123">
        <v>2.4390243902439025E-2</v>
      </c>
      <c r="L22" s="192">
        <v>1.2682926829268293</v>
      </c>
      <c r="M22" s="193">
        <v>0.1951219512195122</v>
      </c>
      <c r="N22" s="125">
        <v>0.24390243902439024</v>
      </c>
      <c r="O22" s="125">
        <v>2.4390243902439025E-2</v>
      </c>
      <c r="P22" s="192">
        <v>0.21951219512195122</v>
      </c>
      <c r="Q22" s="193">
        <v>2.4390243902439025E-2</v>
      </c>
      <c r="R22" s="122">
        <v>0.51219512195121952</v>
      </c>
      <c r="S22" s="123">
        <v>0.90243902439024393</v>
      </c>
      <c r="T22" s="192">
        <v>0.34146341463414637</v>
      </c>
      <c r="U22" s="193">
        <v>0.12195121951219512</v>
      </c>
      <c r="V22" s="188">
        <v>5.7073170731707314</v>
      </c>
      <c r="W22" s="167">
        <v>5.0487804878048781</v>
      </c>
    </row>
    <row r="23" spans="1:23" x14ac:dyDescent="0.2">
      <c r="A23" s="208" t="s">
        <v>113</v>
      </c>
      <c r="B23" s="149">
        <v>41</v>
      </c>
      <c r="C23" s="170" t="s">
        <v>50</v>
      </c>
      <c r="D23" s="155">
        <v>1</v>
      </c>
      <c r="E23" s="157">
        <v>0</v>
      </c>
      <c r="F23" s="146">
        <v>0</v>
      </c>
      <c r="G23" s="147">
        <v>0</v>
      </c>
      <c r="H23" s="155">
        <v>0</v>
      </c>
      <c r="I23" s="157">
        <v>0</v>
      </c>
      <c r="J23" s="146">
        <v>1</v>
      </c>
      <c r="K23" s="147">
        <v>0</v>
      </c>
      <c r="L23" s="155">
        <v>1</v>
      </c>
      <c r="M23" s="157">
        <v>0</v>
      </c>
      <c r="N23" s="149">
        <v>0</v>
      </c>
      <c r="O23" s="149">
        <v>0</v>
      </c>
      <c r="P23" s="155">
        <v>0</v>
      </c>
      <c r="Q23" s="157">
        <v>0</v>
      </c>
      <c r="R23" s="146">
        <v>0</v>
      </c>
      <c r="S23" s="147">
        <v>0</v>
      </c>
      <c r="T23" s="155">
        <v>0</v>
      </c>
      <c r="U23" s="157">
        <v>0</v>
      </c>
      <c r="V23" s="189">
        <v>6</v>
      </c>
      <c r="W23" s="128">
        <v>5</v>
      </c>
    </row>
    <row r="24" spans="1:23" x14ac:dyDescent="0.2">
      <c r="A24" s="208"/>
      <c r="B24" s="149"/>
      <c r="C24" s="170"/>
      <c r="D24" s="195"/>
      <c r="E24" s="194"/>
      <c r="F24" s="151"/>
      <c r="G24" s="152"/>
      <c r="H24" s="195"/>
      <c r="I24" s="194"/>
      <c r="J24" s="151"/>
      <c r="K24" s="152"/>
      <c r="L24" s="195"/>
      <c r="M24" s="194"/>
      <c r="N24" s="144"/>
      <c r="O24" s="144"/>
      <c r="P24" s="195"/>
      <c r="Q24" s="194"/>
      <c r="R24" s="151"/>
      <c r="S24" s="152"/>
      <c r="T24" s="195"/>
      <c r="U24" s="194"/>
      <c r="V24" s="190"/>
      <c r="W24" s="185"/>
    </row>
    <row r="25" spans="1:23" x14ac:dyDescent="0.2">
      <c r="A25" s="208" t="s">
        <v>114</v>
      </c>
      <c r="B25" s="149">
        <v>31</v>
      </c>
      <c r="C25" s="170" t="s">
        <v>62</v>
      </c>
      <c r="D25" s="192">
        <v>0.41935483870967744</v>
      </c>
      <c r="E25" s="193">
        <v>0</v>
      </c>
      <c r="F25" s="122">
        <v>0.45161290322580644</v>
      </c>
      <c r="G25" s="123">
        <v>0</v>
      </c>
      <c r="H25" s="192">
        <v>0.80645161290322576</v>
      </c>
      <c r="I25" s="193">
        <v>0</v>
      </c>
      <c r="J25" s="122">
        <v>0.87096774193548387</v>
      </c>
      <c r="K25" s="123">
        <v>0</v>
      </c>
      <c r="L25" s="192">
        <v>2.6774193548387095</v>
      </c>
      <c r="M25" s="193">
        <v>0</v>
      </c>
      <c r="N25" s="125">
        <v>0.67741935483870963</v>
      </c>
      <c r="O25" s="125">
        <v>3.2258064516129031E-2</v>
      </c>
      <c r="P25" s="192">
        <v>0.74193548387096775</v>
      </c>
      <c r="Q25" s="193">
        <v>0</v>
      </c>
      <c r="R25" s="122">
        <v>3.129032258064516</v>
      </c>
      <c r="S25" s="123">
        <v>0.967741935483871</v>
      </c>
      <c r="T25" s="192">
        <v>1.1612903225806452</v>
      </c>
      <c r="U25" s="193">
        <v>0.29032258064516131</v>
      </c>
      <c r="V25" s="188">
        <v>12.225806451612904</v>
      </c>
      <c r="W25" s="167">
        <v>11.580645161290322</v>
      </c>
    </row>
    <row r="26" spans="1:23" x14ac:dyDescent="0.2">
      <c r="A26" s="208" t="s">
        <v>114</v>
      </c>
      <c r="B26" s="149">
        <v>31</v>
      </c>
      <c r="C26" s="170" t="s">
        <v>50</v>
      </c>
      <c r="D26" s="155">
        <v>0</v>
      </c>
      <c r="E26" s="157">
        <v>0</v>
      </c>
      <c r="F26" s="146">
        <v>0</v>
      </c>
      <c r="G26" s="147">
        <v>0</v>
      </c>
      <c r="H26" s="155">
        <v>1</v>
      </c>
      <c r="I26" s="157">
        <v>0</v>
      </c>
      <c r="J26" s="146">
        <v>1</v>
      </c>
      <c r="K26" s="147">
        <v>0</v>
      </c>
      <c r="L26" s="155">
        <v>3</v>
      </c>
      <c r="M26" s="157">
        <v>0</v>
      </c>
      <c r="N26" s="149">
        <v>1</v>
      </c>
      <c r="O26" s="149">
        <v>0</v>
      </c>
      <c r="P26" s="155">
        <v>1</v>
      </c>
      <c r="Q26" s="157">
        <v>0</v>
      </c>
      <c r="R26" s="146">
        <v>3</v>
      </c>
      <c r="S26" s="147">
        <v>0</v>
      </c>
      <c r="T26" s="155">
        <v>0</v>
      </c>
      <c r="U26" s="157">
        <v>0</v>
      </c>
      <c r="V26" s="189">
        <v>12</v>
      </c>
      <c r="W26" s="128">
        <v>11</v>
      </c>
    </row>
    <row r="27" spans="1:23" x14ac:dyDescent="0.2">
      <c r="A27" s="208"/>
      <c r="B27" s="149"/>
      <c r="C27" s="170"/>
      <c r="D27" s="195"/>
      <c r="E27" s="194"/>
      <c r="F27" s="151"/>
      <c r="G27" s="152"/>
      <c r="H27" s="195"/>
      <c r="I27" s="194"/>
      <c r="J27" s="151"/>
      <c r="K27" s="152"/>
      <c r="L27" s="195"/>
      <c r="M27" s="194"/>
      <c r="N27" s="144"/>
      <c r="O27" s="144"/>
      <c r="P27" s="195"/>
      <c r="Q27" s="194"/>
      <c r="R27" s="151"/>
      <c r="S27" s="152"/>
      <c r="T27" s="195"/>
      <c r="U27" s="194"/>
      <c r="V27" s="190"/>
      <c r="W27" s="185"/>
    </row>
    <row r="28" spans="1:23" x14ac:dyDescent="0.2">
      <c r="A28" s="208" t="s">
        <v>115</v>
      </c>
      <c r="B28" s="149">
        <v>16</v>
      </c>
      <c r="C28" s="170" t="s">
        <v>62</v>
      </c>
      <c r="D28" s="192">
        <v>0.5</v>
      </c>
      <c r="E28" s="193">
        <v>0</v>
      </c>
      <c r="F28" s="122">
        <v>0.6875</v>
      </c>
      <c r="G28" s="123">
        <v>0</v>
      </c>
      <c r="H28" s="192">
        <v>1</v>
      </c>
      <c r="I28" s="193">
        <v>0</v>
      </c>
      <c r="J28" s="122">
        <v>1.375</v>
      </c>
      <c r="K28" s="123">
        <v>0</v>
      </c>
      <c r="L28" s="192">
        <v>3.875</v>
      </c>
      <c r="M28" s="193">
        <v>0.25</v>
      </c>
      <c r="N28" s="125">
        <v>1.5625</v>
      </c>
      <c r="O28" s="125">
        <v>0</v>
      </c>
      <c r="P28" s="192">
        <v>1.1875</v>
      </c>
      <c r="Q28" s="193">
        <v>0</v>
      </c>
      <c r="R28" s="122">
        <v>7.375</v>
      </c>
      <c r="S28" s="123">
        <v>1.4375</v>
      </c>
      <c r="T28" s="192">
        <v>4</v>
      </c>
      <c r="U28" s="193">
        <v>0.1875</v>
      </c>
      <c r="V28" s="188">
        <v>23.4375</v>
      </c>
      <c r="W28" s="167">
        <v>22.5</v>
      </c>
    </row>
    <row r="29" spans="1:23" x14ac:dyDescent="0.2">
      <c r="A29" s="208" t="s">
        <v>115</v>
      </c>
      <c r="B29" s="149">
        <v>16</v>
      </c>
      <c r="C29" s="170" t="s">
        <v>50</v>
      </c>
      <c r="D29" s="155">
        <v>0.5</v>
      </c>
      <c r="E29" s="157">
        <v>0</v>
      </c>
      <c r="F29" s="146">
        <v>1</v>
      </c>
      <c r="G29" s="147">
        <v>0</v>
      </c>
      <c r="H29" s="155">
        <v>1</v>
      </c>
      <c r="I29" s="157">
        <v>0</v>
      </c>
      <c r="J29" s="146">
        <v>1</v>
      </c>
      <c r="K29" s="147">
        <v>0</v>
      </c>
      <c r="L29" s="155">
        <v>4</v>
      </c>
      <c r="M29" s="157">
        <v>0</v>
      </c>
      <c r="N29" s="149">
        <v>2</v>
      </c>
      <c r="O29" s="149">
        <v>0</v>
      </c>
      <c r="P29" s="155">
        <v>1</v>
      </c>
      <c r="Q29" s="157">
        <v>0</v>
      </c>
      <c r="R29" s="146">
        <v>6</v>
      </c>
      <c r="S29" s="147">
        <v>0</v>
      </c>
      <c r="T29" s="155">
        <v>1</v>
      </c>
      <c r="U29" s="157">
        <v>0</v>
      </c>
      <c r="V29" s="189">
        <v>21</v>
      </c>
      <c r="W29" s="128">
        <v>19.75</v>
      </c>
    </row>
    <row r="30" spans="1:23" x14ac:dyDescent="0.2">
      <c r="A30" s="208"/>
      <c r="B30" s="149"/>
      <c r="C30" s="170"/>
      <c r="D30" s="155"/>
      <c r="E30" s="194"/>
      <c r="F30" s="151"/>
      <c r="G30" s="152"/>
      <c r="H30" s="195"/>
      <c r="I30" s="194"/>
      <c r="J30" s="151"/>
      <c r="K30" s="152"/>
      <c r="L30" s="195"/>
      <c r="M30" s="194"/>
      <c r="N30" s="144"/>
      <c r="O30" s="144"/>
      <c r="P30" s="195"/>
      <c r="Q30" s="194"/>
      <c r="R30" s="151"/>
      <c r="S30" s="152"/>
      <c r="T30" s="195"/>
      <c r="U30" s="194"/>
      <c r="V30" s="190"/>
      <c r="W30" s="185"/>
    </row>
    <row r="31" spans="1:23" x14ac:dyDescent="0.2">
      <c r="A31" s="208" t="s">
        <v>116</v>
      </c>
      <c r="B31" s="149">
        <v>13</v>
      </c>
      <c r="C31" s="170" t="s">
        <v>62</v>
      </c>
      <c r="D31" s="192">
        <v>1.0769230769230769</v>
      </c>
      <c r="E31" s="193">
        <v>0</v>
      </c>
      <c r="F31" s="122">
        <v>0.76923076923076927</v>
      </c>
      <c r="G31" s="123">
        <v>0</v>
      </c>
      <c r="H31" s="192">
        <v>4.9230769230769234</v>
      </c>
      <c r="I31" s="193">
        <v>0</v>
      </c>
      <c r="J31" s="122">
        <v>1.6923076923076923</v>
      </c>
      <c r="K31" s="123">
        <v>0</v>
      </c>
      <c r="L31" s="192">
        <v>8.7692307692307701</v>
      </c>
      <c r="M31" s="193">
        <v>7.6923076923076927E-2</v>
      </c>
      <c r="N31" s="125">
        <v>2.7692307692307692</v>
      </c>
      <c r="O31" s="125">
        <v>7.6923076923076927E-2</v>
      </c>
      <c r="P31" s="192">
        <v>1.8461538461538463</v>
      </c>
      <c r="Q31" s="193">
        <v>0</v>
      </c>
      <c r="R31" s="122">
        <v>16.76923076923077</v>
      </c>
      <c r="S31" s="123">
        <v>0.23076923076923078</v>
      </c>
      <c r="T31" s="192">
        <v>2.8461538461538463</v>
      </c>
      <c r="U31" s="193">
        <v>0.30769230769230771</v>
      </c>
      <c r="V31" s="188">
        <v>42.153846153846153</v>
      </c>
      <c r="W31" s="167">
        <v>41.807692307692307</v>
      </c>
    </row>
    <row r="32" spans="1:23" x14ac:dyDescent="0.2">
      <c r="A32" s="164" t="s">
        <v>116</v>
      </c>
      <c r="B32" s="153">
        <v>13</v>
      </c>
      <c r="C32" s="171" t="s">
        <v>50</v>
      </c>
      <c r="D32" s="158">
        <v>1</v>
      </c>
      <c r="E32" s="159">
        <v>0</v>
      </c>
      <c r="F32" s="150">
        <v>1</v>
      </c>
      <c r="G32" s="154">
        <v>0</v>
      </c>
      <c r="H32" s="158">
        <v>2</v>
      </c>
      <c r="I32" s="159">
        <v>0</v>
      </c>
      <c r="J32" s="150">
        <v>1</v>
      </c>
      <c r="K32" s="154">
        <v>0</v>
      </c>
      <c r="L32" s="158">
        <v>6</v>
      </c>
      <c r="M32" s="159">
        <v>0</v>
      </c>
      <c r="N32" s="153">
        <v>1</v>
      </c>
      <c r="O32" s="153">
        <v>0</v>
      </c>
      <c r="P32" s="158">
        <v>1</v>
      </c>
      <c r="Q32" s="159">
        <v>0</v>
      </c>
      <c r="R32" s="150">
        <v>12</v>
      </c>
      <c r="S32" s="154">
        <v>0</v>
      </c>
      <c r="T32" s="158">
        <v>0</v>
      </c>
      <c r="U32" s="159">
        <v>0</v>
      </c>
      <c r="V32" s="191">
        <v>36</v>
      </c>
      <c r="W32" s="187">
        <v>36</v>
      </c>
    </row>
  </sheetData>
  <hyperlinks>
    <hyperlink ref="A1" location="Index!A1" display="Back to Index"/>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heetViews>
  <sheetFormatPr defaultRowHeight="12.75" x14ac:dyDescent="0.2"/>
  <cols>
    <col min="1" max="1" width="18.5703125" customWidth="1"/>
    <col min="3" max="3" width="19.85546875" customWidth="1"/>
    <col min="4" max="4" width="3.5703125" customWidth="1"/>
    <col min="5" max="5" width="18.5703125" customWidth="1"/>
    <col min="9" max="9" width="9.5703125" bestFit="1" customWidth="1"/>
    <col min="10" max="10" width="9.140625" style="213"/>
  </cols>
  <sheetData>
    <row r="1" spans="1:12" x14ac:dyDescent="0.2">
      <c r="A1" s="469" t="s">
        <v>162</v>
      </c>
    </row>
    <row r="3" spans="1:12" ht="23.25" x14ac:dyDescent="0.35">
      <c r="A3" s="778" t="s">
        <v>352</v>
      </c>
      <c r="B3" s="583"/>
      <c r="C3" s="1045" t="s">
        <v>251</v>
      </c>
      <c r="E3" s="577"/>
      <c r="F3" s="580"/>
      <c r="G3" s="1194" t="s">
        <v>254</v>
      </c>
      <c r="H3" s="1195"/>
      <c r="I3" s="1196" t="s">
        <v>255</v>
      </c>
      <c r="J3" s="1197"/>
      <c r="K3" s="1194" t="s">
        <v>258</v>
      </c>
      <c r="L3" s="1195"/>
    </row>
    <row r="4" spans="1:12" ht="30" customHeight="1" thickBot="1" x14ac:dyDescent="0.3">
      <c r="A4" s="598" t="s">
        <v>158</v>
      </c>
      <c r="B4" s="426" t="s">
        <v>110</v>
      </c>
      <c r="C4" s="574" t="s">
        <v>257</v>
      </c>
      <c r="D4" s="127"/>
      <c r="E4" s="282" t="s">
        <v>158</v>
      </c>
      <c r="F4" s="241" t="s">
        <v>110</v>
      </c>
      <c r="G4" s="603" t="s">
        <v>62</v>
      </c>
      <c r="H4" s="597" t="s">
        <v>50</v>
      </c>
      <c r="I4" s="603" t="s">
        <v>250</v>
      </c>
      <c r="J4" s="241" t="s">
        <v>110</v>
      </c>
      <c r="K4" s="603" t="s">
        <v>62</v>
      </c>
      <c r="L4" s="568" t="s">
        <v>50</v>
      </c>
    </row>
    <row r="5" spans="1:12" ht="15.75" thickTop="1" x14ac:dyDescent="0.25">
      <c r="A5" s="581" t="s">
        <v>4</v>
      </c>
      <c r="B5" s="585">
        <v>167</v>
      </c>
      <c r="C5" s="600">
        <f>92.814371257485/100</f>
        <v>0.92814371257485007</v>
      </c>
      <c r="D5" s="220"/>
      <c r="E5" s="596" t="s">
        <v>256</v>
      </c>
      <c r="F5" s="578"/>
      <c r="G5" s="523"/>
      <c r="H5" s="579"/>
      <c r="I5" s="523"/>
      <c r="J5" s="579"/>
      <c r="K5" s="523"/>
      <c r="L5" s="506"/>
    </row>
    <row r="6" spans="1:12" ht="15" x14ac:dyDescent="0.25">
      <c r="A6" s="581" t="s">
        <v>252</v>
      </c>
      <c r="B6" s="585">
        <v>74</v>
      </c>
      <c r="C6" s="600">
        <f>89.1891891891892/100</f>
        <v>0.89189189189189189</v>
      </c>
      <c r="D6" s="220"/>
      <c r="E6" s="581" t="s">
        <v>252</v>
      </c>
      <c r="F6" s="585">
        <v>66</v>
      </c>
      <c r="G6" s="608">
        <v>2562</v>
      </c>
      <c r="H6" s="586">
        <v>400</v>
      </c>
      <c r="I6" s="600">
        <f>4/66</f>
        <v>6.0606060606060608E-2</v>
      </c>
      <c r="J6" s="611">
        <v>4</v>
      </c>
      <c r="K6" s="604">
        <v>7.5</v>
      </c>
      <c r="L6" s="587">
        <v>7.5</v>
      </c>
    </row>
    <row r="7" spans="1:12" ht="15" x14ac:dyDescent="0.25">
      <c r="A7" s="588" t="s">
        <v>54</v>
      </c>
      <c r="B7" s="589">
        <v>29</v>
      </c>
      <c r="C7" s="601">
        <f>89.6551724137931/100</f>
        <v>0.89655172413793094</v>
      </c>
      <c r="D7" s="220"/>
      <c r="E7" s="588" t="s">
        <v>54</v>
      </c>
      <c r="F7" s="589">
        <v>26</v>
      </c>
      <c r="G7" s="609">
        <v>2052</v>
      </c>
      <c r="H7" s="590">
        <v>350</v>
      </c>
      <c r="I7" s="601">
        <f>0</f>
        <v>0</v>
      </c>
      <c r="J7" s="611"/>
      <c r="K7" s="605" t="s">
        <v>69</v>
      </c>
      <c r="L7" s="591" t="s">
        <v>69</v>
      </c>
    </row>
    <row r="8" spans="1:12" ht="15" x14ac:dyDescent="0.25">
      <c r="A8" s="588" t="s">
        <v>57</v>
      </c>
      <c r="B8" s="589">
        <v>45</v>
      </c>
      <c r="C8" s="601">
        <f>88.8888888888889/100</f>
        <v>0.88888888888888895</v>
      </c>
      <c r="D8" s="220"/>
      <c r="E8" s="588" t="s">
        <v>57</v>
      </c>
      <c r="F8" s="589">
        <v>40</v>
      </c>
      <c r="G8" s="609">
        <v>2999</v>
      </c>
      <c r="H8" s="590">
        <v>500</v>
      </c>
      <c r="I8" s="601">
        <f>4/40</f>
        <v>0.1</v>
      </c>
      <c r="J8" s="611">
        <v>4</v>
      </c>
      <c r="K8" s="606">
        <v>7.5</v>
      </c>
      <c r="L8" s="592">
        <v>7.5</v>
      </c>
    </row>
    <row r="9" spans="1:12" ht="15" x14ac:dyDescent="0.25">
      <c r="A9" s="581" t="s">
        <v>113</v>
      </c>
      <c r="B9" s="585">
        <v>44</v>
      </c>
      <c r="C9" s="600">
        <f>93.1818181818182/100</f>
        <v>0.93181818181818199</v>
      </c>
      <c r="D9" s="220"/>
      <c r="E9" s="581" t="s">
        <v>113</v>
      </c>
      <c r="F9" s="585">
        <v>41</v>
      </c>
      <c r="G9" s="608">
        <v>2042</v>
      </c>
      <c r="H9" s="586">
        <v>500</v>
      </c>
      <c r="I9" s="600">
        <f>10/41</f>
        <v>0.24390243902439024</v>
      </c>
      <c r="J9" s="611">
        <v>10</v>
      </c>
      <c r="K9" s="604">
        <v>8.17</v>
      </c>
      <c r="L9" s="587">
        <v>10</v>
      </c>
    </row>
    <row r="10" spans="1:12" ht="15" x14ac:dyDescent="0.25">
      <c r="A10" s="581" t="s">
        <v>253</v>
      </c>
      <c r="B10" s="585">
        <v>25</v>
      </c>
      <c r="C10" s="600">
        <f>96/100</f>
        <v>0.96</v>
      </c>
      <c r="D10" s="220"/>
      <c r="E10" s="581" t="s">
        <v>253</v>
      </c>
      <c r="F10" s="585">
        <v>24</v>
      </c>
      <c r="G10" s="608">
        <v>7386</v>
      </c>
      <c r="H10" s="586">
        <v>3000</v>
      </c>
      <c r="I10" s="600">
        <f>4/24</f>
        <v>0.16666666666666666</v>
      </c>
      <c r="J10" s="611">
        <v>4</v>
      </c>
      <c r="K10" s="604">
        <v>12.5</v>
      </c>
      <c r="L10" s="587">
        <v>10</v>
      </c>
    </row>
    <row r="11" spans="1:12" ht="15" x14ac:dyDescent="0.25">
      <c r="A11" s="582" t="s">
        <v>60</v>
      </c>
      <c r="B11" s="593">
        <v>24</v>
      </c>
      <c r="C11" s="602">
        <f>100/100</f>
        <v>1</v>
      </c>
      <c r="D11" s="250"/>
      <c r="E11" s="584" t="s">
        <v>60</v>
      </c>
      <c r="F11" s="593">
        <v>24</v>
      </c>
      <c r="G11" s="610">
        <v>40866</v>
      </c>
      <c r="H11" s="594">
        <v>11000</v>
      </c>
      <c r="I11" s="602">
        <f>7/24</f>
        <v>0.29166666666666669</v>
      </c>
      <c r="J11" s="612">
        <v>7</v>
      </c>
      <c r="K11" s="607">
        <v>6.8571428571428568</v>
      </c>
      <c r="L11" s="595">
        <v>5</v>
      </c>
    </row>
    <row r="12" spans="1:12" ht="15" x14ac:dyDescent="0.25">
      <c r="E12" s="577"/>
      <c r="F12" s="577"/>
      <c r="G12" s="577"/>
      <c r="H12" s="577"/>
      <c r="I12" s="577"/>
      <c r="J12" s="577"/>
      <c r="K12" s="577"/>
      <c r="L12" s="577"/>
    </row>
    <row r="19" spans="2:2" x14ac:dyDescent="0.2">
      <c r="B19" s="213"/>
    </row>
    <row r="20" spans="2:2" x14ac:dyDescent="0.2">
      <c r="B20" s="213"/>
    </row>
    <row r="21" spans="2:2" x14ac:dyDescent="0.2">
      <c r="B21" s="213"/>
    </row>
    <row r="22" spans="2:2" x14ac:dyDescent="0.2">
      <c r="B22" s="213"/>
    </row>
    <row r="23" spans="2:2" x14ac:dyDescent="0.2">
      <c r="B23" s="213"/>
    </row>
    <row r="24" spans="2:2" x14ac:dyDescent="0.2">
      <c r="B24" s="213"/>
    </row>
    <row r="25" spans="2:2" x14ac:dyDescent="0.2">
      <c r="B25" s="213"/>
    </row>
  </sheetData>
  <mergeCells count="3">
    <mergeCell ref="G3:H3"/>
    <mergeCell ref="I3:J3"/>
    <mergeCell ref="K3:L3"/>
  </mergeCells>
  <hyperlinks>
    <hyperlink ref="A1" location="Index!A1" display="Back to 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heetViews>
  <sheetFormatPr defaultRowHeight="12.75" x14ac:dyDescent="0.2"/>
  <cols>
    <col min="1" max="1" width="15.7109375" customWidth="1"/>
    <col min="2" max="2" width="8.28515625" customWidth="1"/>
    <col min="3" max="3" width="10.28515625" style="213" customWidth="1"/>
    <col min="4" max="6" width="15.7109375" customWidth="1"/>
    <col min="7" max="7" width="5.7109375" customWidth="1"/>
    <col min="8" max="8" width="15.7109375" customWidth="1"/>
    <col min="9" max="9" width="8.28515625" customWidth="1"/>
    <col min="10" max="10" width="10.28515625" customWidth="1"/>
    <col min="11" max="11" width="25.28515625" customWidth="1"/>
    <col min="12" max="12" width="29.85546875" customWidth="1"/>
    <col min="13" max="13" width="33.28515625" customWidth="1"/>
    <col min="14" max="14" width="29.85546875" customWidth="1"/>
    <col min="15" max="15" width="20.5703125" customWidth="1"/>
  </cols>
  <sheetData>
    <row r="1" spans="1:15" x14ac:dyDescent="0.2">
      <c r="A1" s="676" t="s">
        <v>162</v>
      </c>
    </row>
    <row r="2" spans="1:15" s="213" customFormat="1" x14ac:dyDescent="0.2">
      <c r="A2" s="676"/>
      <c r="D2" s="1204" t="s">
        <v>356</v>
      </c>
      <c r="E2" s="1205"/>
      <c r="F2" s="1206"/>
    </row>
    <row r="3" spans="1:15" s="213" customFormat="1" x14ac:dyDescent="0.2">
      <c r="A3" s="676"/>
      <c r="D3" s="1207"/>
      <c r="E3" s="1208"/>
      <c r="F3" s="1209"/>
    </row>
    <row r="4" spans="1:15" s="213" customFormat="1" x14ac:dyDescent="0.2">
      <c r="A4" s="676"/>
      <c r="D4" s="1207"/>
      <c r="E4" s="1208"/>
      <c r="F4" s="1209"/>
    </row>
    <row r="5" spans="1:15" s="213" customFormat="1" x14ac:dyDescent="0.2">
      <c r="A5" s="676"/>
      <c r="D5" s="1207"/>
      <c r="E5" s="1208"/>
      <c r="F5" s="1209"/>
    </row>
    <row r="6" spans="1:15" s="199" customFormat="1" ht="65.099999999999994" customHeight="1" x14ac:dyDescent="0.35">
      <c r="A6" s="723" t="s">
        <v>126</v>
      </c>
      <c r="D6" s="1210"/>
      <c r="E6" s="1211"/>
      <c r="F6" s="1212"/>
      <c r="H6" s="723" t="s">
        <v>126</v>
      </c>
      <c r="K6" s="1198" t="s">
        <v>581</v>
      </c>
      <c r="L6" s="1199"/>
      <c r="M6" s="1199"/>
      <c r="N6" s="1199"/>
      <c r="O6" s="1200"/>
    </row>
    <row r="7" spans="1:15" s="213" customFormat="1" ht="45" customHeight="1" thickBot="1" x14ac:dyDescent="0.25">
      <c r="A7" s="207" t="s">
        <v>158</v>
      </c>
      <c r="B7" s="241" t="s">
        <v>110</v>
      </c>
      <c r="C7" s="425" t="s">
        <v>109</v>
      </c>
      <c r="D7" s="834" t="s">
        <v>316</v>
      </c>
      <c r="E7" s="499" t="s">
        <v>317</v>
      </c>
      <c r="F7" s="835" t="s">
        <v>318</v>
      </c>
      <c r="G7" s="703"/>
      <c r="H7" s="207" t="s">
        <v>158</v>
      </c>
      <c r="I7" s="241" t="s">
        <v>110</v>
      </c>
      <c r="J7" s="425" t="s">
        <v>109</v>
      </c>
      <c r="K7" s="726" t="s">
        <v>357</v>
      </c>
      <c r="L7" s="712" t="s">
        <v>358</v>
      </c>
      <c r="M7" s="728" t="s">
        <v>359</v>
      </c>
      <c r="N7" s="712" t="s">
        <v>360</v>
      </c>
      <c r="O7" s="835" t="s">
        <v>319</v>
      </c>
    </row>
    <row r="8" spans="1:15" s="213" customFormat="1" ht="15.75" thickTop="1" x14ac:dyDescent="0.25">
      <c r="A8" s="704" t="s">
        <v>56</v>
      </c>
      <c r="B8" s="702">
        <v>23</v>
      </c>
      <c r="C8" s="705" t="s">
        <v>62</v>
      </c>
      <c r="D8" s="713">
        <v>0.33051195181629972</v>
      </c>
      <c r="E8" s="714">
        <v>0.50581215885563713</v>
      </c>
      <c r="F8" s="715">
        <v>0.16367588932806323</v>
      </c>
      <c r="H8" s="738" t="s">
        <v>56</v>
      </c>
      <c r="I8" s="737">
        <v>26</v>
      </c>
      <c r="J8" s="739" t="s">
        <v>62</v>
      </c>
      <c r="K8" s="746">
        <v>0.33256410256410263</v>
      </c>
      <c r="L8" s="714">
        <v>0.18410256410256415</v>
      </c>
      <c r="M8" s="748">
        <v>0.17128205128205126</v>
      </c>
      <c r="N8" s="714">
        <v>0.21666666666666662</v>
      </c>
      <c r="O8" s="750">
        <v>9.5384615384615401E-2</v>
      </c>
    </row>
    <row r="9" spans="1:15" s="213" customFormat="1" ht="15" x14ac:dyDescent="0.25">
      <c r="A9" s="704" t="s">
        <v>56</v>
      </c>
      <c r="B9" s="702">
        <v>23</v>
      </c>
      <c r="C9" s="705" t="s">
        <v>50</v>
      </c>
      <c r="D9" s="713">
        <v>0.4</v>
      </c>
      <c r="E9" s="714">
        <v>0.6</v>
      </c>
      <c r="F9" s="715">
        <v>0</v>
      </c>
      <c r="H9" s="738" t="s">
        <v>56</v>
      </c>
      <c r="I9" s="737">
        <v>26</v>
      </c>
      <c r="J9" s="739" t="s">
        <v>50</v>
      </c>
      <c r="K9" s="746">
        <v>0.4</v>
      </c>
      <c r="L9" s="714">
        <v>0.1</v>
      </c>
      <c r="M9" s="748">
        <v>0.08</v>
      </c>
      <c r="N9" s="714">
        <v>0.27500000000000002</v>
      </c>
      <c r="O9" s="750">
        <v>0.11</v>
      </c>
    </row>
    <row r="10" spans="1:15" s="213" customFormat="1" ht="15" x14ac:dyDescent="0.25">
      <c r="A10" s="704"/>
      <c r="B10" s="702"/>
      <c r="C10" s="705"/>
      <c r="D10" s="713"/>
      <c r="E10" s="714"/>
      <c r="F10" s="715"/>
      <c r="H10" s="738"/>
      <c r="I10" s="737"/>
      <c r="J10" s="739"/>
      <c r="K10" s="746"/>
      <c r="L10" s="714"/>
      <c r="M10" s="748"/>
      <c r="N10" s="714"/>
      <c r="O10" s="750"/>
    </row>
    <row r="11" spans="1:15" s="213" customFormat="1" ht="15" x14ac:dyDescent="0.25">
      <c r="A11" s="704" t="s">
        <v>263</v>
      </c>
      <c r="B11" s="702">
        <v>12</v>
      </c>
      <c r="C11" s="705" t="s">
        <v>62</v>
      </c>
      <c r="D11" s="713">
        <v>0.26823157315731572</v>
      </c>
      <c r="E11" s="714">
        <v>0.3843206820682068</v>
      </c>
      <c r="F11" s="715">
        <v>0.34744774477447743</v>
      </c>
      <c r="H11" s="738" t="s">
        <v>263</v>
      </c>
      <c r="I11" s="737">
        <v>10</v>
      </c>
      <c r="J11" s="739" t="s">
        <v>62</v>
      </c>
      <c r="K11" s="746">
        <v>0.26199999999999996</v>
      </c>
      <c r="L11" s="714">
        <v>0.32</v>
      </c>
      <c r="M11" s="748">
        <v>8.900000000000001E-2</v>
      </c>
      <c r="N11" s="714">
        <v>0.16400000000000001</v>
      </c>
      <c r="O11" s="750">
        <v>0.16499999999999998</v>
      </c>
    </row>
    <row r="12" spans="1:15" ht="15" x14ac:dyDescent="0.25">
      <c r="A12" s="706" t="s">
        <v>263</v>
      </c>
      <c r="B12" s="707">
        <v>12</v>
      </c>
      <c r="C12" s="708" t="s">
        <v>50</v>
      </c>
      <c r="D12" s="716">
        <v>0.23499999999999999</v>
      </c>
      <c r="E12" s="717">
        <v>0.35416666666666663</v>
      </c>
      <c r="F12" s="718">
        <v>0.34499999999999997</v>
      </c>
      <c r="H12" s="740" t="s">
        <v>263</v>
      </c>
      <c r="I12" s="741">
        <v>10</v>
      </c>
      <c r="J12" s="742" t="s">
        <v>50</v>
      </c>
      <c r="K12" s="747">
        <v>0.15000000000000002</v>
      </c>
      <c r="L12" s="717">
        <v>0.27500000000000002</v>
      </c>
      <c r="M12" s="749">
        <v>0.05</v>
      </c>
      <c r="N12" s="717">
        <v>8.5000000000000006E-2</v>
      </c>
      <c r="O12" s="751">
        <v>0</v>
      </c>
    </row>
    <row r="13" spans="1:15" s="213" customFormat="1" ht="15" x14ac:dyDescent="0.25">
      <c r="A13" s="700"/>
      <c r="B13" s="701"/>
      <c r="C13" s="700"/>
      <c r="D13" s="719"/>
      <c r="E13" s="719"/>
      <c r="F13" s="719"/>
    </row>
    <row r="14" spans="1:15" s="213" customFormat="1" ht="30" customHeight="1" x14ac:dyDescent="0.35">
      <c r="A14" s="697" t="s">
        <v>112</v>
      </c>
      <c r="B14" s="701"/>
      <c r="C14" s="700"/>
      <c r="D14" s="719"/>
      <c r="E14" s="719"/>
      <c r="F14" s="719"/>
      <c r="H14" s="697" t="s">
        <v>112</v>
      </c>
      <c r="K14" s="1201" t="s">
        <v>582</v>
      </c>
      <c r="L14" s="1202"/>
      <c r="M14" s="1202"/>
      <c r="N14" s="1202"/>
      <c r="O14" s="1203"/>
    </row>
    <row r="15" spans="1:15" ht="45" customHeight="1" thickBot="1" x14ac:dyDescent="0.25">
      <c r="A15" s="207" t="s">
        <v>158</v>
      </c>
      <c r="B15" s="241" t="s">
        <v>110</v>
      </c>
      <c r="C15" s="425" t="s">
        <v>109</v>
      </c>
      <c r="D15" s="836" t="s">
        <v>316</v>
      </c>
      <c r="E15" s="499" t="s">
        <v>317</v>
      </c>
      <c r="F15" s="835" t="s">
        <v>318</v>
      </c>
      <c r="H15" s="207" t="s">
        <v>158</v>
      </c>
      <c r="I15" s="241" t="s">
        <v>110</v>
      </c>
      <c r="J15" s="425" t="s">
        <v>109</v>
      </c>
      <c r="K15" s="726" t="s">
        <v>357</v>
      </c>
      <c r="L15" s="712" t="s">
        <v>358</v>
      </c>
      <c r="M15" s="728" t="s">
        <v>359</v>
      </c>
      <c r="N15" s="712" t="s">
        <v>360</v>
      </c>
      <c r="O15" s="835" t="s">
        <v>319</v>
      </c>
    </row>
    <row r="16" spans="1:15" s="213" customFormat="1" ht="15.75" thickTop="1" x14ac:dyDescent="0.25">
      <c r="A16" s="704" t="s">
        <v>117</v>
      </c>
      <c r="B16" s="702">
        <v>35</v>
      </c>
      <c r="C16" s="705" t="s">
        <v>62</v>
      </c>
      <c r="D16" s="720">
        <v>0.26360369788941218</v>
      </c>
      <c r="E16" s="714">
        <v>0.49021803593232155</v>
      </c>
      <c r="F16" s="715">
        <v>0.24617826617826619</v>
      </c>
      <c r="H16" s="738" t="s">
        <v>117</v>
      </c>
      <c r="I16" s="737">
        <v>38</v>
      </c>
      <c r="J16" s="739" t="s">
        <v>62</v>
      </c>
      <c r="K16" s="752">
        <v>0.28781214203894612</v>
      </c>
      <c r="L16" s="744">
        <v>0.37435310785554954</v>
      </c>
      <c r="M16" s="752">
        <v>0.10639054681376982</v>
      </c>
      <c r="N16" s="744">
        <v>0.18071320913968761</v>
      </c>
      <c r="O16" s="753">
        <v>5.0730994152046793E-2</v>
      </c>
    </row>
    <row r="17" spans="1:15" s="213" customFormat="1" ht="15" x14ac:dyDescent="0.25">
      <c r="A17" s="704" t="s">
        <v>56</v>
      </c>
      <c r="B17" s="702">
        <v>35</v>
      </c>
      <c r="C17" s="705" t="s">
        <v>50</v>
      </c>
      <c r="D17" s="720">
        <v>0.2</v>
      </c>
      <c r="E17" s="714">
        <v>0.44444444444444442</v>
      </c>
      <c r="F17" s="715">
        <v>0.2</v>
      </c>
      <c r="H17" s="738" t="s">
        <v>56</v>
      </c>
      <c r="I17" s="737">
        <v>38</v>
      </c>
      <c r="J17" s="739" t="s">
        <v>50</v>
      </c>
      <c r="K17" s="752">
        <v>0.17731958762886599</v>
      </c>
      <c r="L17" s="744">
        <v>0.3</v>
      </c>
      <c r="M17" s="752">
        <v>0.01</v>
      </c>
      <c r="N17" s="744">
        <v>0.1</v>
      </c>
      <c r="O17" s="753">
        <v>0</v>
      </c>
    </row>
    <row r="18" spans="1:15" s="213" customFormat="1" ht="15" x14ac:dyDescent="0.25">
      <c r="A18" s="704"/>
      <c r="B18" s="702"/>
      <c r="C18" s="705"/>
      <c r="D18" s="720"/>
      <c r="E18" s="714"/>
      <c r="F18" s="715"/>
      <c r="H18" s="738"/>
      <c r="I18" s="737"/>
      <c r="J18" s="739"/>
      <c r="K18" s="752"/>
      <c r="L18" s="744"/>
      <c r="M18" s="752"/>
      <c r="N18" s="744"/>
      <c r="O18" s="753"/>
    </row>
    <row r="19" spans="1:15" ht="15" x14ac:dyDescent="0.25">
      <c r="A19" s="711" t="s">
        <v>66</v>
      </c>
      <c r="B19" s="702">
        <v>21</v>
      </c>
      <c r="C19" s="705" t="s">
        <v>62</v>
      </c>
      <c r="D19" s="720">
        <v>0.1922013366750209</v>
      </c>
      <c r="E19" s="714">
        <v>0.37162489557226402</v>
      </c>
      <c r="F19" s="715">
        <v>0.4361737677527151</v>
      </c>
      <c r="H19" s="711" t="s">
        <v>66</v>
      </c>
      <c r="I19" s="737">
        <v>23</v>
      </c>
      <c r="J19" s="739" t="s">
        <v>62</v>
      </c>
      <c r="K19" s="752">
        <v>0.34940217391304351</v>
      </c>
      <c r="L19" s="744">
        <v>0.33532608695652172</v>
      </c>
      <c r="M19" s="752">
        <v>0.1101086956521739</v>
      </c>
      <c r="N19" s="744">
        <v>0.12385869565217394</v>
      </c>
      <c r="O19" s="753">
        <v>8.1304347826086962E-2</v>
      </c>
    </row>
    <row r="20" spans="1:15" ht="15" x14ac:dyDescent="0.25">
      <c r="A20" s="711" t="s">
        <v>66</v>
      </c>
      <c r="B20" s="702">
        <v>21</v>
      </c>
      <c r="C20" s="705" t="s">
        <v>50</v>
      </c>
      <c r="D20" s="720">
        <v>0.1</v>
      </c>
      <c r="E20" s="714">
        <v>0.33</v>
      </c>
      <c r="F20" s="715">
        <v>0.35</v>
      </c>
      <c r="H20" s="711" t="s">
        <v>66</v>
      </c>
      <c r="I20" s="737">
        <v>23</v>
      </c>
      <c r="J20" s="739" t="s">
        <v>50</v>
      </c>
      <c r="K20" s="752">
        <v>0.25</v>
      </c>
      <c r="L20" s="744">
        <v>0.3</v>
      </c>
      <c r="M20" s="752">
        <v>0.05</v>
      </c>
      <c r="N20" s="744">
        <v>0.1</v>
      </c>
      <c r="O20" s="753">
        <v>0</v>
      </c>
    </row>
    <row r="21" spans="1:15" ht="15" x14ac:dyDescent="0.25">
      <c r="A21" s="704"/>
      <c r="B21" s="702"/>
      <c r="C21" s="705"/>
      <c r="D21" s="720"/>
      <c r="E21" s="714"/>
      <c r="F21" s="715"/>
      <c r="H21" s="738"/>
      <c r="I21" s="737"/>
      <c r="J21" s="739"/>
      <c r="K21" s="752"/>
      <c r="L21" s="744"/>
      <c r="M21" s="752"/>
      <c r="N21" s="744"/>
      <c r="O21" s="753"/>
    </row>
    <row r="22" spans="1:15" s="213" customFormat="1" ht="15" x14ac:dyDescent="0.25">
      <c r="A22" s="704" t="s">
        <v>59</v>
      </c>
      <c r="B22" s="702">
        <v>22</v>
      </c>
      <c r="C22" s="705" t="s">
        <v>62</v>
      </c>
      <c r="D22" s="720">
        <v>0.17280663780663783</v>
      </c>
      <c r="E22" s="714">
        <v>0.30059163059163063</v>
      </c>
      <c r="F22" s="715">
        <v>0.52660173160173163</v>
      </c>
      <c r="H22" s="738" t="s">
        <v>59</v>
      </c>
      <c r="I22" s="737">
        <v>19</v>
      </c>
      <c r="J22" s="739" t="s">
        <v>62</v>
      </c>
      <c r="K22" s="752">
        <v>0.30004556846662112</v>
      </c>
      <c r="L22" s="744">
        <v>0.31603098655730238</v>
      </c>
      <c r="M22" s="752">
        <v>0.10432216905901116</v>
      </c>
      <c r="N22" s="744">
        <v>0.14907496012759167</v>
      </c>
      <c r="O22" s="753">
        <v>0.13052631578947366</v>
      </c>
    </row>
    <row r="23" spans="1:15" ht="15" x14ac:dyDescent="0.25">
      <c r="A23" s="704" t="s">
        <v>59</v>
      </c>
      <c r="B23" s="702">
        <v>22</v>
      </c>
      <c r="C23" s="705" t="s">
        <v>50</v>
      </c>
      <c r="D23" s="720">
        <v>0.09</v>
      </c>
      <c r="E23" s="714">
        <v>0.32166666666666666</v>
      </c>
      <c r="F23" s="715">
        <v>0.53500000000000003</v>
      </c>
      <c r="H23" s="738" t="s">
        <v>59</v>
      </c>
      <c r="I23" s="737">
        <v>19</v>
      </c>
      <c r="J23" s="739" t="s">
        <v>50</v>
      </c>
      <c r="K23" s="752">
        <v>0.3</v>
      </c>
      <c r="L23" s="744">
        <v>0.3</v>
      </c>
      <c r="M23" s="752">
        <v>0.1</v>
      </c>
      <c r="N23" s="744">
        <v>0.15</v>
      </c>
      <c r="O23" s="753">
        <v>0</v>
      </c>
    </row>
    <row r="24" spans="1:15" ht="15" x14ac:dyDescent="0.25">
      <c r="A24" s="704"/>
      <c r="B24" s="702"/>
      <c r="C24" s="705"/>
      <c r="D24" s="720"/>
      <c r="E24" s="714"/>
      <c r="F24" s="715"/>
      <c r="H24" s="738"/>
      <c r="I24" s="737"/>
      <c r="J24" s="739"/>
      <c r="K24" s="752"/>
      <c r="L24" s="744"/>
      <c r="M24" s="752"/>
      <c r="N24" s="744"/>
      <c r="O24" s="753"/>
    </row>
    <row r="25" spans="1:15" ht="15" x14ac:dyDescent="0.25">
      <c r="A25" s="704" t="s">
        <v>60</v>
      </c>
      <c r="B25" s="702">
        <v>22</v>
      </c>
      <c r="C25" s="705" t="s">
        <v>62</v>
      </c>
      <c r="D25" s="720">
        <v>6.6020408163265307E-2</v>
      </c>
      <c r="E25" s="714">
        <v>0.28255102040816327</v>
      </c>
      <c r="F25" s="715">
        <v>0.65142857142857136</v>
      </c>
      <c r="H25" s="738" t="s">
        <v>60</v>
      </c>
      <c r="I25" s="737">
        <v>22</v>
      </c>
      <c r="J25" s="739" t="s">
        <v>62</v>
      </c>
      <c r="K25" s="752">
        <v>0.29727491879364282</v>
      </c>
      <c r="L25" s="744">
        <v>0.14160035064334647</v>
      </c>
      <c r="M25" s="752">
        <v>8.6891612779268823E-2</v>
      </c>
      <c r="N25" s="744">
        <v>0.14811571230433918</v>
      </c>
      <c r="O25" s="753">
        <v>0.32611740547940271</v>
      </c>
    </row>
    <row r="26" spans="1:15" ht="15" x14ac:dyDescent="0.25">
      <c r="A26" s="706" t="s">
        <v>60</v>
      </c>
      <c r="B26" s="707">
        <v>22</v>
      </c>
      <c r="C26" s="708" t="s">
        <v>50</v>
      </c>
      <c r="D26" s="721">
        <v>0.05</v>
      </c>
      <c r="E26" s="717">
        <v>0.30306122448979594</v>
      </c>
      <c r="F26" s="718">
        <v>0.64</v>
      </c>
      <c r="H26" s="740" t="s">
        <v>60</v>
      </c>
      <c r="I26" s="741">
        <v>22</v>
      </c>
      <c r="J26" s="742" t="s">
        <v>50</v>
      </c>
      <c r="K26" s="754">
        <v>0.2</v>
      </c>
      <c r="L26" s="745">
        <v>0.13500000000000001</v>
      </c>
      <c r="M26" s="754">
        <v>0.05</v>
      </c>
      <c r="N26" s="745">
        <v>0.1</v>
      </c>
      <c r="O26" s="755">
        <v>0.28708737864077671</v>
      </c>
    </row>
  </sheetData>
  <mergeCells count="3">
    <mergeCell ref="K6:O6"/>
    <mergeCell ref="K14:O14"/>
    <mergeCell ref="D2:F6"/>
  </mergeCells>
  <hyperlinks>
    <hyperlink ref="A1" location="Index!A1" display="Back to Index"/>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heetViews>
  <sheetFormatPr defaultRowHeight="12.75" x14ac:dyDescent="0.2"/>
  <cols>
    <col min="1" max="1" width="15.42578125" customWidth="1"/>
    <col min="3" max="3" width="15.85546875" customWidth="1"/>
    <col min="4" max="6" width="15.7109375" customWidth="1"/>
    <col min="7" max="8" width="31.5703125" customWidth="1"/>
    <col min="9" max="14" width="15.7109375" customWidth="1"/>
  </cols>
  <sheetData>
    <row r="1" spans="1:14" x14ac:dyDescent="0.2">
      <c r="A1" s="676" t="s">
        <v>162</v>
      </c>
    </row>
    <row r="2" spans="1:14" s="213" customFormat="1" x14ac:dyDescent="0.2">
      <c r="A2" s="676"/>
    </row>
    <row r="3" spans="1:14" ht="30" customHeight="1" x14ac:dyDescent="0.35">
      <c r="A3" s="710" t="s">
        <v>130</v>
      </c>
      <c r="B3" s="213"/>
      <c r="C3" s="213"/>
      <c r="D3" s="411" t="s">
        <v>568</v>
      </c>
      <c r="E3" s="276"/>
      <c r="F3" s="276"/>
      <c r="G3" s="276"/>
      <c r="H3" s="276"/>
      <c r="I3" s="276"/>
      <c r="J3" s="276"/>
      <c r="K3" s="276"/>
      <c r="L3" s="276"/>
      <c r="M3" s="276"/>
      <c r="N3" s="198"/>
    </row>
    <row r="4" spans="1:14" ht="45" customHeight="1" thickBot="1" x14ac:dyDescent="0.25">
      <c r="A4" s="207" t="s">
        <v>158</v>
      </c>
      <c r="B4" s="241" t="s">
        <v>110</v>
      </c>
      <c r="C4" s="244" t="s">
        <v>109</v>
      </c>
      <c r="D4" s="573" t="s">
        <v>300</v>
      </c>
      <c r="E4" s="569" t="s">
        <v>301</v>
      </c>
      <c r="F4" s="573" t="s">
        <v>302</v>
      </c>
      <c r="G4" s="569" t="s">
        <v>303</v>
      </c>
      <c r="H4" s="573" t="s">
        <v>304</v>
      </c>
      <c r="I4" s="569" t="s">
        <v>305</v>
      </c>
      <c r="J4" s="573" t="s">
        <v>306</v>
      </c>
      <c r="K4" s="569" t="s">
        <v>307</v>
      </c>
      <c r="L4" s="573" t="s">
        <v>308</v>
      </c>
      <c r="M4" s="569" t="s">
        <v>309</v>
      </c>
      <c r="N4" s="573" t="s">
        <v>310</v>
      </c>
    </row>
    <row r="5" spans="1:14" ht="15.75" thickTop="1" x14ac:dyDescent="0.25">
      <c r="A5" s="327" t="s">
        <v>56</v>
      </c>
      <c r="B5" s="737">
        <v>28</v>
      </c>
      <c r="C5" s="736" t="s">
        <v>320</v>
      </c>
      <c r="D5" s="714">
        <v>0.42857142857142855</v>
      </c>
      <c r="E5" s="720">
        <v>1</v>
      </c>
      <c r="F5" s="714">
        <v>0.8928571428571429</v>
      </c>
      <c r="G5" s="720">
        <v>7.1428571428571425E-2</v>
      </c>
      <c r="H5" s="714">
        <v>0.10714285714285714</v>
      </c>
      <c r="I5" s="720">
        <v>0</v>
      </c>
      <c r="J5" s="714">
        <v>7.1428571428571425E-2</v>
      </c>
      <c r="K5" s="720">
        <v>7.1428571428571425E-2</v>
      </c>
      <c r="L5" s="714">
        <v>0.39285714285714285</v>
      </c>
      <c r="M5" s="720">
        <v>7.1428571428571425E-2</v>
      </c>
      <c r="N5" s="714">
        <v>7.1428571428571425E-2</v>
      </c>
    </row>
    <row r="6" spans="1:14" ht="15" x14ac:dyDescent="0.25">
      <c r="A6" s="291" t="s">
        <v>263</v>
      </c>
      <c r="B6" s="741">
        <v>15</v>
      </c>
      <c r="C6" s="742" t="s">
        <v>320</v>
      </c>
      <c r="D6" s="717">
        <v>0.26666666666666666</v>
      </c>
      <c r="E6" s="721">
        <v>1</v>
      </c>
      <c r="F6" s="717">
        <v>0.8666666666666667</v>
      </c>
      <c r="G6" s="721">
        <v>0</v>
      </c>
      <c r="H6" s="717">
        <v>6.6666666666666666E-2</v>
      </c>
      <c r="I6" s="721">
        <v>0</v>
      </c>
      <c r="J6" s="717">
        <v>0</v>
      </c>
      <c r="K6" s="721">
        <v>6.6666666666666666E-2</v>
      </c>
      <c r="L6" s="717">
        <v>0.66666666666666663</v>
      </c>
      <c r="M6" s="721">
        <v>6.6666666666666666E-2</v>
      </c>
      <c r="N6" s="717">
        <v>6.6666666666666666E-2</v>
      </c>
    </row>
    <row r="7" spans="1:14" ht="15" x14ac:dyDescent="0.25">
      <c r="A7" s="294"/>
      <c r="B7" s="737"/>
      <c r="C7" s="736"/>
      <c r="D7" s="719"/>
      <c r="E7" s="719"/>
      <c r="F7" s="719"/>
      <c r="G7" s="719"/>
      <c r="H7" s="719"/>
      <c r="I7" s="719"/>
      <c r="J7" s="719"/>
      <c r="K7" s="719"/>
      <c r="L7" s="719"/>
      <c r="M7" s="719"/>
      <c r="N7" s="719"/>
    </row>
    <row r="8" spans="1:14" ht="30" customHeight="1" x14ac:dyDescent="0.35">
      <c r="A8" s="722" t="s">
        <v>112</v>
      </c>
      <c r="B8" s="735"/>
      <c r="C8" s="734"/>
      <c r="D8" s="1139" t="s">
        <v>569</v>
      </c>
      <c r="E8" s="1063"/>
      <c r="F8" s="1063"/>
      <c r="G8" s="1063"/>
      <c r="H8" s="1063"/>
      <c r="I8" s="1063"/>
      <c r="J8" s="1063"/>
      <c r="K8" s="1063"/>
      <c r="L8" s="1063"/>
      <c r="M8" s="1063"/>
      <c r="N8" s="1064"/>
    </row>
    <row r="9" spans="1:14" ht="45" customHeight="1" thickBot="1" x14ac:dyDescent="0.25">
      <c r="A9" s="207" t="s">
        <v>158</v>
      </c>
      <c r="B9" s="241" t="s">
        <v>110</v>
      </c>
      <c r="C9" s="425" t="s">
        <v>109</v>
      </c>
      <c r="D9" s="573" t="s">
        <v>300</v>
      </c>
      <c r="E9" s="569" t="s">
        <v>301</v>
      </c>
      <c r="F9" s="573" t="s">
        <v>302</v>
      </c>
      <c r="G9" s="569" t="s">
        <v>303</v>
      </c>
      <c r="H9" s="573" t="s">
        <v>304</v>
      </c>
      <c r="I9" s="569" t="s">
        <v>305</v>
      </c>
      <c r="J9" s="573" t="s">
        <v>306</v>
      </c>
      <c r="K9" s="569" t="s">
        <v>307</v>
      </c>
      <c r="L9" s="573" t="s">
        <v>308</v>
      </c>
      <c r="M9" s="569" t="s">
        <v>309</v>
      </c>
      <c r="N9" s="573" t="s">
        <v>310</v>
      </c>
    </row>
    <row r="10" spans="1:14" ht="15.75" thickTop="1" x14ac:dyDescent="0.25">
      <c r="A10" s="327" t="s">
        <v>56</v>
      </c>
      <c r="B10" s="737">
        <v>46</v>
      </c>
      <c r="C10" s="736" t="s">
        <v>320</v>
      </c>
      <c r="D10" s="714">
        <v>0.19565217391304349</v>
      </c>
      <c r="E10" s="720">
        <v>1</v>
      </c>
      <c r="F10" s="714">
        <v>0.80434782608695654</v>
      </c>
      <c r="G10" s="720">
        <v>4.3478260869565216E-2</v>
      </c>
      <c r="H10" s="714">
        <v>0.15217391304347827</v>
      </c>
      <c r="I10" s="720">
        <v>0</v>
      </c>
      <c r="J10" s="714">
        <v>0</v>
      </c>
      <c r="K10" s="720">
        <v>0</v>
      </c>
      <c r="L10" s="714">
        <v>0.67391304347826086</v>
      </c>
      <c r="M10" s="720">
        <v>8.6956521739130432E-2</v>
      </c>
      <c r="N10" s="714">
        <v>4.3478260869565216E-2</v>
      </c>
    </row>
    <row r="11" spans="1:14" ht="15" x14ac:dyDescent="0.25">
      <c r="A11" s="327" t="s">
        <v>66</v>
      </c>
      <c r="B11" s="737">
        <v>30</v>
      </c>
      <c r="C11" s="736" t="s">
        <v>320</v>
      </c>
      <c r="D11" s="714">
        <v>0.26666666666666666</v>
      </c>
      <c r="E11" s="720">
        <v>1</v>
      </c>
      <c r="F11" s="714">
        <v>1</v>
      </c>
      <c r="G11" s="720">
        <v>0</v>
      </c>
      <c r="H11" s="714">
        <v>0.1</v>
      </c>
      <c r="I11" s="720">
        <v>0</v>
      </c>
      <c r="J11" s="714">
        <v>0</v>
      </c>
      <c r="K11" s="720">
        <v>0</v>
      </c>
      <c r="L11" s="714">
        <v>0.76666666666666672</v>
      </c>
      <c r="M11" s="720">
        <v>6.6666666666666666E-2</v>
      </c>
      <c r="N11" s="714">
        <v>0.13333333333333333</v>
      </c>
    </row>
    <row r="12" spans="1:14" ht="15" x14ac:dyDescent="0.25">
      <c r="A12" s="327" t="s">
        <v>59</v>
      </c>
      <c r="B12" s="737">
        <v>24</v>
      </c>
      <c r="C12" s="736" t="s">
        <v>320</v>
      </c>
      <c r="D12" s="714">
        <v>0.29166666666666669</v>
      </c>
      <c r="E12" s="720">
        <v>1</v>
      </c>
      <c r="F12" s="714">
        <v>0.91666666666666663</v>
      </c>
      <c r="G12" s="720">
        <v>8.3333333333333329E-2</v>
      </c>
      <c r="H12" s="714">
        <v>0.20833333333333334</v>
      </c>
      <c r="I12" s="720">
        <v>0</v>
      </c>
      <c r="J12" s="714">
        <v>0</v>
      </c>
      <c r="K12" s="720">
        <v>4.1666666666666664E-2</v>
      </c>
      <c r="L12" s="714">
        <v>0.79166666666666663</v>
      </c>
      <c r="M12" s="720">
        <v>4.1666666666666664E-2</v>
      </c>
      <c r="N12" s="714">
        <v>0</v>
      </c>
    </row>
    <row r="13" spans="1:14" ht="15" x14ac:dyDescent="0.25">
      <c r="A13" s="291" t="s">
        <v>60</v>
      </c>
      <c r="B13" s="741">
        <v>24</v>
      </c>
      <c r="C13" s="742" t="s">
        <v>320</v>
      </c>
      <c r="D13" s="717">
        <v>0.375</v>
      </c>
      <c r="E13" s="721">
        <v>0.95833333333333337</v>
      </c>
      <c r="F13" s="717">
        <v>0.95833333333333337</v>
      </c>
      <c r="G13" s="721">
        <v>0.16666666666666666</v>
      </c>
      <c r="H13" s="717">
        <v>0.54166666666666663</v>
      </c>
      <c r="I13" s="721">
        <v>8.3333333333333329E-2</v>
      </c>
      <c r="J13" s="717">
        <v>0.16666666666666666</v>
      </c>
      <c r="K13" s="721">
        <v>4.1666666666666664E-2</v>
      </c>
      <c r="L13" s="717">
        <v>0.875</v>
      </c>
      <c r="M13" s="721">
        <v>8.3333333333333329E-2</v>
      </c>
      <c r="N13" s="717">
        <v>8.3333333333333329E-2</v>
      </c>
    </row>
    <row r="14" spans="1:14" ht="15" x14ac:dyDescent="0.25">
      <c r="A14" s="213"/>
      <c r="B14" s="735"/>
      <c r="C14" s="734"/>
      <c r="D14" s="734" t="s">
        <v>314</v>
      </c>
      <c r="E14" s="734"/>
      <c r="F14" s="734"/>
      <c r="G14" s="734"/>
      <c r="H14" s="734"/>
      <c r="I14" s="734"/>
      <c r="J14" s="734"/>
      <c r="K14" s="734"/>
      <c r="L14" s="734"/>
      <c r="M14" s="734"/>
      <c r="N14" s="734"/>
    </row>
    <row r="15" spans="1:14" ht="15" x14ac:dyDescent="0.25">
      <c r="A15" s="213"/>
      <c r="B15" s="735"/>
      <c r="C15" s="734"/>
      <c r="D15" s="734"/>
      <c r="E15" s="734"/>
      <c r="F15" s="734"/>
      <c r="G15" s="734"/>
      <c r="H15" s="734"/>
      <c r="I15" s="734"/>
      <c r="J15" s="734"/>
      <c r="K15" s="734"/>
      <c r="L15" s="734"/>
      <c r="M15" s="734"/>
      <c r="N15" s="734"/>
    </row>
    <row r="16" spans="1:14" ht="30" customHeight="1" x14ac:dyDescent="0.35">
      <c r="A16" s="710" t="s">
        <v>130</v>
      </c>
      <c r="B16" s="218"/>
      <c r="C16" s="213"/>
      <c r="D16" s="1139" t="s">
        <v>363</v>
      </c>
      <c r="E16" s="1140"/>
      <c r="F16" s="1140"/>
      <c r="G16" s="1140"/>
      <c r="H16" s="1140"/>
      <c r="I16" s="1141"/>
      <c r="J16" s="213"/>
      <c r="K16" s="213"/>
      <c r="L16" s="213"/>
      <c r="M16" s="213"/>
      <c r="N16" s="213"/>
    </row>
    <row r="17" spans="1:14" ht="45" customHeight="1" thickBot="1" x14ac:dyDescent="0.25">
      <c r="A17" s="207" t="s">
        <v>158</v>
      </c>
      <c r="B17" s="241" t="s">
        <v>110</v>
      </c>
      <c r="C17" s="244" t="s">
        <v>109</v>
      </c>
      <c r="D17" s="513" t="s">
        <v>311</v>
      </c>
      <c r="E17" s="490" t="s">
        <v>312</v>
      </c>
      <c r="F17" s="513" t="s">
        <v>313</v>
      </c>
      <c r="G17" s="743" t="s">
        <v>361</v>
      </c>
      <c r="H17" s="732" t="s">
        <v>362</v>
      </c>
      <c r="I17" s="508" t="s">
        <v>310</v>
      </c>
      <c r="J17" s="213"/>
      <c r="K17" s="213"/>
      <c r="L17" s="213"/>
      <c r="M17" s="213"/>
      <c r="N17" s="213"/>
    </row>
    <row r="18" spans="1:14" ht="15.75" thickTop="1" x14ac:dyDescent="0.25">
      <c r="A18" s="327" t="s">
        <v>56</v>
      </c>
      <c r="B18" s="737">
        <v>28</v>
      </c>
      <c r="C18" s="736" t="s">
        <v>320</v>
      </c>
      <c r="D18" s="714">
        <v>0.93103448275862066</v>
      </c>
      <c r="E18" s="720">
        <v>0.37931034482758619</v>
      </c>
      <c r="F18" s="714">
        <v>0.37931034482758619</v>
      </c>
      <c r="G18" s="720">
        <v>1</v>
      </c>
      <c r="H18" s="714">
        <v>0.34482758620689657</v>
      </c>
      <c r="I18" s="715">
        <v>3.4482758620689655E-2</v>
      </c>
      <c r="J18" s="213"/>
      <c r="K18" s="213"/>
      <c r="L18" s="213"/>
      <c r="M18" s="213"/>
      <c r="N18" s="213"/>
    </row>
    <row r="19" spans="1:14" ht="15" x14ac:dyDescent="0.25">
      <c r="A19" s="291" t="s">
        <v>263</v>
      </c>
      <c r="B19" s="741">
        <v>15</v>
      </c>
      <c r="C19" s="742" t="s">
        <v>320</v>
      </c>
      <c r="D19" s="717">
        <v>0.8571428571428571</v>
      </c>
      <c r="E19" s="721">
        <v>0.5714285714285714</v>
      </c>
      <c r="F19" s="717">
        <v>0.35714285714285715</v>
      </c>
      <c r="G19" s="721">
        <v>1</v>
      </c>
      <c r="H19" s="717">
        <v>0.6428571428571429</v>
      </c>
      <c r="I19" s="718">
        <v>0</v>
      </c>
      <c r="J19" s="213"/>
      <c r="K19" s="213"/>
      <c r="L19" s="213"/>
      <c r="M19" s="213"/>
      <c r="N19" s="213"/>
    </row>
    <row r="20" spans="1:14" ht="15" x14ac:dyDescent="0.25">
      <c r="A20" s="294"/>
      <c r="B20" s="737"/>
      <c r="C20" s="736"/>
      <c r="D20" s="719"/>
      <c r="E20" s="719"/>
      <c r="F20" s="719"/>
      <c r="G20" s="719"/>
      <c r="H20" s="719"/>
      <c r="I20" s="719"/>
      <c r="J20" s="213"/>
      <c r="K20" s="213"/>
      <c r="L20" s="213"/>
      <c r="M20" s="213"/>
      <c r="N20" s="213"/>
    </row>
    <row r="21" spans="1:14" ht="30" customHeight="1" x14ac:dyDescent="0.35">
      <c r="A21" s="722" t="s">
        <v>112</v>
      </c>
      <c r="B21" s="735"/>
      <c r="C21" s="734"/>
      <c r="D21" s="1139" t="s">
        <v>363</v>
      </c>
      <c r="E21" s="1140"/>
      <c r="F21" s="1140"/>
      <c r="G21" s="1140"/>
      <c r="H21" s="1140"/>
      <c r="I21" s="1141"/>
      <c r="J21" s="213"/>
      <c r="K21" s="213"/>
      <c r="L21" s="213"/>
      <c r="M21" s="213"/>
      <c r="N21" s="213"/>
    </row>
    <row r="22" spans="1:14" ht="45" customHeight="1" thickBot="1" x14ac:dyDescent="0.25">
      <c r="A22" s="207" t="s">
        <v>158</v>
      </c>
      <c r="B22" s="241" t="s">
        <v>110</v>
      </c>
      <c r="C22" s="244" t="s">
        <v>109</v>
      </c>
      <c r="D22" s="513" t="s">
        <v>311</v>
      </c>
      <c r="E22" s="490" t="s">
        <v>312</v>
      </c>
      <c r="F22" s="513" t="s">
        <v>313</v>
      </c>
      <c r="G22" s="829" t="s">
        <v>361</v>
      </c>
      <c r="H22" s="732" t="s">
        <v>362</v>
      </c>
      <c r="I22" s="508" t="s">
        <v>310</v>
      </c>
      <c r="J22" s="213"/>
      <c r="K22" s="213"/>
      <c r="L22" s="213"/>
      <c r="M22" s="213"/>
      <c r="N22" s="213"/>
    </row>
    <row r="23" spans="1:14" ht="15.75" thickTop="1" x14ac:dyDescent="0.25">
      <c r="A23" s="327" t="s">
        <v>56</v>
      </c>
      <c r="B23" s="737">
        <v>46</v>
      </c>
      <c r="C23" s="736" t="s">
        <v>320</v>
      </c>
      <c r="D23" s="714">
        <v>0.84782608695652173</v>
      </c>
      <c r="E23" s="720">
        <v>0.52173913043478259</v>
      </c>
      <c r="F23" s="714">
        <v>0.47826086956521741</v>
      </c>
      <c r="G23" s="720">
        <v>1</v>
      </c>
      <c r="H23" s="714">
        <v>0.56521739130434778</v>
      </c>
      <c r="I23" s="715">
        <v>2.1739130434782608E-2</v>
      </c>
      <c r="J23" s="213"/>
      <c r="K23" s="213"/>
      <c r="L23" s="213"/>
      <c r="M23" s="213"/>
      <c r="N23" s="213"/>
    </row>
    <row r="24" spans="1:14" ht="15" x14ac:dyDescent="0.25">
      <c r="A24" s="327" t="s">
        <v>66</v>
      </c>
      <c r="B24" s="737">
        <v>30</v>
      </c>
      <c r="C24" s="736" t="s">
        <v>320</v>
      </c>
      <c r="D24" s="714">
        <v>0.9</v>
      </c>
      <c r="E24" s="720">
        <v>0.56666666666666665</v>
      </c>
      <c r="F24" s="714">
        <v>0.33333333333333331</v>
      </c>
      <c r="G24" s="720">
        <v>1</v>
      </c>
      <c r="H24" s="714">
        <v>0.5</v>
      </c>
      <c r="I24" s="715">
        <v>0</v>
      </c>
      <c r="J24" s="213"/>
      <c r="K24" s="213"/>
      <c r="L24" s="213"/>
      <c r="M24" s="213"/>
      <c r="N24" s="213"/>
    </row>
    <row r="25" spans="1:14" ht="15" x14ac:dyDescent="0.25">
      <c r="A25" s="327" t="s">
        <v>59</v>
      </c>
      <c r="B25" s="737">
        <v>24</v>
      </c>
      <c r="C25" s="736" t="s">
        <v>320</v>
      </c>
      <c r="D25" s="714">
        <v>0.875</v>
      </c>
      <c r="E25" s="720">
        <v>0.625</v>
      </c>
      <c r="F25" s="714">
        <v>0.5</v>
      </c>
      <c r="G25" s="720">
        <v>0.91666666666666663</v>
      </c>
      <c r="H25" s="714">
        <v>0.625</v>
      </c>
      <c r="I25" s="715">
        <v>4.1666666666666664E-2</v>
      </c>
      <c r="J25" s="213"/>
      <c r="K25" s="213"/>
      <c r="L25" s="213"/>
      <c r="M25" s="213"/>
      <c r="N25" s="213"/>
    </row>
    <row r="26" spans="1:14" ht="15" x14ac:dyDescent="0.25">
      <c r="A26" s="291" t="s">
        <v>60</v>
      </c>
      <c r="B26" s="741">
        <v>24</v>
      </c>
      <c r="C26" s="742" t="s">
        <v>320</v>
      </c>
      <c r="D26" s="717">
        <v>1</v>
      </c>
      <c r="E26" s="721">
        <v>0.69565217391304346</v>
      </c>
      <c r="F26" s="717">
        <v>0.47826086956521741</v>
      </c>
      <c r="G26" s="721">
        <v>0.91304347826086951</v>
      </c>
      <c r="H26" s="717">
        <v>0.47826086956521741</v>
      </c>
      <c r="I26" s="718">
        <v>4.3478260869565216E-2</v>
      </c>
      <c r="J26" s="213"/>
      <c r="K26" s="213"/>
      <c r="L26" s="213"/>
      <c r="M26" s="213"/>
      <c r="N26" s="213"/>
    </row>
    <row r="27" spans="1:14" ht="15" x14ac:dyDescent="0.25">
      <c r="A27" s="213"/>
      <c r="B27" s="734"/>
      <c r="C27" s="734"/>
      <c r="D27" s="734" t="s">
        <v>315</v>
      </c>
      <c r="E27" s="734"/>
      <c r="F27" s="734"/>
      <c r="G27" s="734"/>
      <c r="H27" s="734"/>
      <c r="I27" s="734"/>
      <c r="J27" s="213"/>
      <c r="K27" s="213"/>
      <c r="L27" s="213"/>
      <c r="M27" s="213"/>
      <c r="N27" s="213"/>
    </row>
    <row r="28" spans="1:14" x14ac:dyDescent="0.2">
      <c r="A28" s="213"/>
      <c r="B28" s="213"/>
      <c r="C28" s="213"/>
      <c r="D28" s="213"/>
      <c r="E28" s="213"/>
      <c r="F28" s="213"/>
      <c r="G28" s="213"/>
      <c r="H28" s="213"/>
      <c r="I28" s="213"/>
      <c r="J28" s="213"/>
      <c r="K28" s="213"/>
      <c r="L28" s="213"/>
      <c r="M28" s="213"/>
      <c r="N28" s="213"/>
    </row>
  </sheetData>
  <mergeCells count="3">
    <mergeCell ref="D8:N8"/>
    <mergeCell ref="D16:I16"/>
    <mergeCell ref="D21:I21"/>
  </mergeCells>
  <hyperlinks>
    <hyperlink ref="A1" location="Index!A1" display="Back to 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defaultRowHeight="12.75" x14ac:dyDescent="0.2"/>
  <cols>
    <col min="1" max="1" width="19.42578125" customWidth="1"/>
    <col min="4" max="4" width="13.140625" customWidth="1"/>
    <col min="5" max="5" width="16.85546875" customWidth="1"/>
    <col min="6" max="6" width="16.28515625" customWidth="1"/>
    <col min="7" max="7" width="16.7109375" customWidth="1"/>
  </cols>
  <sheetData>
    <row r="1" spans="1:8" x14ac:dyDescent="0.2">
      <c r="A1" s="676" t="s">
        <v>162</v>
      </c>
    </row>
    <row r="3" spans="1:8" ht="15" x14ac:dyDescent="0.25">
      <c r="A3" s="798" t="s">
        <v>289</v>
      </c>
      <c r="B3" s="682"/>
      <c r="C3" s="682"/>
      <c r="D3" s="682"/>
      <c r="E3" s="682"/>
      <c r="F3" s="682"/>
      <c r="G3" s="682"/>
    </row>
    <row r="4" spans="1:8" s="213" customFormat="1" ht="15" x14ac:dyDescent="0.25">
      <c r="A4" s="682"/>
      <c r="B4" s="682"/>
      <c r="C4" s="682"/>
      <c r="D4" s="682"/>
      <c r="E4" s="682"/>
      <c r="F4" s="682"/>
      <c r="G4" s="682"/>
    </row>
    <row r="5" spans="1:8" ht="30" customHeight="1" x14ac:dyDescent="0.35">
      <c r="A5" s="697" t="s">
        <v>130</v>
      </c>
      <c r="B5" s="682"/>
      <c r="C5" s="682"/>
      <c r="D5" s="1213" t="s">
        <v>290</v>
      </c>
      <c r="E5" s="1214"/>
      <c r="F5" s="1214"/>
      <c r="G5" s="1215"/>
    </row>
    <row r="6" spans="1:8" ht="30" customHeight="1" thickBot="1" x14ac:dyDescent="0.25">
      <c r="A6" s="207" t="s">
        <v>158</v>
      </c>
      <c r="B6" s="241" t="s">
        <v>110</v>
      </c>
      <c r="C6" s="244" t="s">
        <v>109</v>
      </c>
      <c r="D6" s="797" t="s">
        <v>291</v>
      </c>
      <c r="E6" s="795" t="s">
        <v>292</v>
      </c>
      <c r="F6" s="797" t="s">
        <v>293</v>
      </c>
      <c r="G6" s="796" t="s">
        <v>294</v>
      </c>
    </row>
    <row r="7" spans="1:8" ht="15.75" thickTop="1" x14ac:dyDescent="0.25">
      <c r="A7" s="688" t="s">
        <v>56</v>
      </c>
      <c r="B7" s="687">
        <v>24</v>
      </c>
      <c r="C7" s="685" t="s">
        <v>62</v>
      </c>
      <c r="D7" s="522">
        <v>62.833333333333336</v>
      </c>
      <c r="E7" s="686">
        <v>26.791666666666668</v>
      </c>
      <c r="F7" s="522">
        <v>2.0833333333333335</v>
      </c>
      <c r="G7" s="694">
        <v>8.2916666666666661</v>
      </c>
      <c r="H7" s="215"/>
    </row>
    <row r="8" spans="1:8" ht="15" x14ac:dyDescent="0.25">
      <c r="A8" s="691" t="s">
        <v>263</v>
      </c>
      <c r="B8" s="692">
        <v>12</v>
      </c>
      <c r="C8" s="693" t="s">
        <v>62</v>
      </c>
      <c r="D8" s="575">
        <v>46.333333333333336</v>
      </c>
      <c r="E8" s="695">
        <v>46.333333333333336</v>
      </c>
      <c r="F8" s="575">
        <v>2.25</v>
      </c>
      <c r="G8" s="696">
        <v>5.083333333333333</v>
      </c>
      <c r="H8" s="215"/>
    </row>
    <row r="9" spans="1:8" s="213" customFormat="1" ht="15" x14ac:dyDescent="0.25">
      <c r="A9" s="682"/>
      <c r="B9" s="682"/>
      <c r="C9" s="682"/>
      <c r="D9" s="684"/>
      <c r="E9" s="684"/>
      <c r="F9" s="684"/>
      <c r="G9" s="684"/>
    </row>
    <row r="10" spans="1:8" s="213" customFormat="1" ht="30" customHeight="1" x14ac:dyDescent="0.35">
      <c r="A10" s="697" t="s">
        <v>112</v>
      </c>
      <c r="B10" s="682"/>
      <c r="C10" s="682"/>
      <c r="D10" s="1213" t="s">
        <v>290</v>
      </c>
      <c r="E10" s="1214"/>
      <c r="F10" s="1214"/>
      <c r="G10" s="1215"/>
    </row>
    <row r="11" spans="1:8" s="213" customFormat="1" ht="26.25" thickBot="1" x14ac:dyDescent="0.25">
      <c r="A11" s="207" t="s">
        <v>158</v>
      </c>
      <c r="B11" s="241" t="s">
        <v>110</v>
      </c>
      <c r="C11" s="244" t="s">
        <v>109</v>
      </c>
      <c r="D11" s="797" t="s">
        <v>291</v>
      </c>
      <c r="E11" s="795" t="s">
        <v>292</v>
      </c>
      <c r="F11" s="797" t="s">
        <v>293</v>
      </c>
      <c r="G11" s="796" t="s">
        <v>294</v>
      </c>
    </row>
    <row r="12" spans="1:8" ht="15.75" thickTop="1" x14ac:dyDescent="0.25">
      <c r="A12" s="688" t="s">
        <v>56</v>
      </c>
      <c r="B12" s="687">
        <v>16</v>
      </c>
      <c r="C12" s="685" t="s">
        <v>62</v>
      </c>
      <c r="D12" s="522">
        <v>6.625</v>
      </c>
      <c r="E12" s="686">
        <v>91.125</v>
      </c>
      <c r="F12" s="522">
        <v>0.4375</v>
      </c>
      <c r="G12" s="694">
        <v>1.8125</v>
      </c>
    </row>
    <row r="13" spans="1:8" ht="15" x14ac:dyDescent="0.25">
      <c r="A13" s="688" t="s">
        <v>295</v>
      </c>
      <c r="B13" s="687">
        <v>13</v>
      </c>
      <c r="C13" s="685" t="s">
        <v>62</v>
      </c>
      <c r="D13" s="522">
        <v>15.23076923076923</v>
      </c>
      <c r="E13" s="686">
        <v>79.384615384615387</v>
      </c>
      <c r="F13" s="522">
        <v>1.9230769230769231</v>
      </c>
      <c r="G13" s="694">
        <v>3.4615384615384617</v>
      </c>
    </row>
    <row r="14" spans="1:8" ht="15" x14ac:dyDescent="0.25">
      <c r="A14" s="691" t="s">
        <v>68</v>
      </c>
      <c r="B14" s="692">
        <v>13</v>
      </c>
      <c r="C14" s="693" t="s">
        <v>62</v>
      </c>
      <c r="D14" s="575">
        <v>45.4</v>
      </c>
      <c r="E14" s="695">
        <v>45.8</v>
      </c>
      <c r="F14" s="575">
        <v>2.2000000000000002</v>
      </c>
      <c r="G14" s="696">
        <v>6.6</v>
      </c>
    </row>
    <row r="16" spans="1:8" s="213" customFormat="1" ht="15" x14ac:dyDescent="0.25">
      <c r="A16" s="966" t="s">
        <v>483</v>
      </c>
    </row>
    <row r="17" spans="1:7" ht="30" customHeight="1" x14ac:dyDescent="0.35">
      <c r="A17" s="697" t="s">
        <v>130</v>
      </c>
      <c r="B17" s="682"/>
      <c r="C17" s="683"/>
      <c r="D17" s="1216" t="s">
        <v>296</v>
      </c>
      <c r="E17" s="1217"/>
      <c r="F17" s="1218"/>
      <c r="G17" s="682"/>
    </row>
    <row r="18" spans="1:7" ht="30" customHeight="1" thickBot="1" x14ac:dyDescent="0.3">
      <c r="A18" s="207" t="s">
        <v>158</v>
      </c>
      <c r="B18" s="241" t="s">
        <v>110</v>
      </c>
      <c r="C18" s="244" t="s">
        <v>109</v>
      </c>
      <c r="D18" s="730" t="s">
        <v>297</v>
      </c>
      <c r="E18" s="699" t="s">
        <v>298</v>
      </c>
      <c r="F18" s="731" t="s">
        <v>242</v>
      </c>
      <c r="G18" s="682"/>
    </row>
    <row r="19" spans="1:7" ht="15.75" thickTop="1" x14ac:dyDescent="0.25">
      <c r="A19" s="688" t="s">
        <v>56</v>
      </c>
      <c r="B19" s="687">
        <v>22</v>
      </c>
      <c r="C19" s="685" t="s">
        <v>62</v>
      </c>
      <c r="D19" s="522">
        <v>61.189090909090901</v>
      </c>
      <c r="E19" s="500">
        <v>29.325454545454544</v>
      </c>
      <c r="F19" s="519">
        <v>9.4854545454545462</v>
      </c>
      <c r="G19" s="682"/>
    </row>
    <row r="20" spans="1:7" ht="15" x14ac:dyDescent="0.25">
      <c r="A20" s="760" t="s">
        <v>56</v>
      </c>
      <c r="B20" s="759">
        <v>22</v>
      </c>
      <c r="C20" s="685" t="s">
        <v>50</v>
      </c>
      <c r="D20" s="522">
        <v>70</v>
      </c>
      <c r="E20" s="500">
        <v>20</v>
      </c>
      <c r="F20" s="519">
        <v>10</v>
      </c>
      <c r="G20" s="682"/>
    </row>
    <row r="21" spans="1:7" s="213" customFormat="1" ht="15" x14ac:dyDescent="0.25">
      <c r="A21" s="760"/>
      <c r="B21" s="759"/>
      <c r="C21" s="758"/>
      <c r="D21" s="522"/>
      <c r="E21" s="500"/>
      <c r="F21" s="519"/>
      <c r="G21" s="756"/>
    </row>
    <row r="22" spans="1:7" ht="15" x14ac:dyDescent="0.25">
      <c r="A22" s="688" t="s">
        <v>55</v>
      </c>
      <c r="B22" s="687">
        <v>9</v>
      </c>
      <c r="C22" s="685" t="s">
        <v>62</v>
      </c>
      <c r="D22" s="522">
        <v>51.207444444444441</v>
      </c>
      <c r="E22" s="500">
        <v>41.696333333333335</v>
      </c>
      <c r="F22" s="519">
        <v>7.98325</v>
      </c>
      <c r="G22" s="682"/>
    </row>
    <row r="23" spans="1:7" ht="15" x14ac:dyDescent="0.25">
      <c r="A23" s="764" t="s">
        <v>55</v>
      </c>
      <c r="B23" s="765">
        <v>9</v>
      </c>
      <c r="C23" s="693" t="s">
        <v>50</v>
      </c>
      <c r="D23" s="575">
        <v>54.866999999999997</v>
      </c>
      <c r="E23" s="512">
        <v>41.267000000000003</v>
      </c>
      <c r="F23" s="521">
        <v>7.5</v>
      </c>
      <c r="G23" s="682"/>
    </row>
    <row r="24" spans="1:7" s="213" customFormat="1" ht="15" x14ac:dyDescent="0.25">
      <c r="A24" s="685"/>
      <c r="B24" s="685"/>
      <c r="C24" s="685"/>
      <c r="D24" s="686"/>
      <c r="E24" s="686"/>
      <c r="F24" s="686"/>
      <c r="G24" s="682"/>
    </row>
    <row r="25" spans="1:7" s="213" customFormat="1" ht="30" customHeight="1" x14ac:dyDescent="0.35">
      <c r="A25" s="697" t="s">
        <v>112</v>
      </c>
      <c r="B25" s="682"/>
      <c r="C25" s="682"/>
      <c r="D25" s="1184" t="s">
        <v>296</v>
      </c>
      <c r="E25" s="1140"/>
      <c r="F25" s="1141"/>
      <c r="G25" s="682"/>
    </row>
    <row r="26" spans="1:7" s="213" customFormat="1" ht="30" customHeight="1" thickBot="1" x14ac:dyDescent="0.3">
      <c r="A26" s="207" t="s">
        <v>158</v>
      </c>
      <c r="B26" s="241" t="s">
        <v>110</v>
      </c>
      <c r="C26" s="244" t="s">
        <v>109</v>
      </c>
      <c r="D26" s="730" t="s">
        <v>297</v>
      </c>
      <c r="E26" s="699" t="s">
        <v>298</v>
      </c>
      <c r="F26" s="731" t="s">
        <v>242</v>
      </c>
      <c r="G26" s="682"/>
    </row>
    <row r="27" spans="1:7" ht="15.75" thickTop="1" x14ac:dyDescent="0.25">
      <c r="A27" s="689" t="s">
        <v>56</v>
      </c>
      <c r="B27" s="543">
        <v>27</v>
      </c>
      <c r="C27" s="690" t="s">
        <v>62</v>
      </c>
      <c r="D27" s="522">
        <v>0.40909090909090912</v>
      </c>
      <c r="E27" s="500">
        <v>90.777777777777771</v>
      </c>
      <c r="F27" s="519">
        <v>8.8888888888888893</v>
      </c>
      <c r="G27" s="682"/>
    </row>
    <row r="28" spans="1:7" ht="15" x14ac:dyDescent="0.25">
      <c r="A28" s="824" t="s">
        <v>56</v>
      </c>
      <c r="B28" s="825">
        <v>27</v>
      </c>
      <c r="C28" s="685" t="s">
        <v>50</v>
      </c>
      <c r="D28" s="522">
        <v>0</v>
      </c>
      <c r="E28" s="500">
        <v>95</v>
      </c>
      <c r="F28" s="519">
        <v>5</v>
      </c>
      <c r="G28" s="682"/>
    </row>
    <row r="29" spans="1:7" s="213" customFormat="1" ht="15" x14ac:dyDescent="0.25">
      <c r="A29" s="760"/>
      <c r="B29" s="759"/>
      <c r="C29" s="758"/>
      <c r="D29" s="522"/>
      <c r="E29" s="500"/>
      <c r="F29" s="519"/>
      <c r="G29" s="756"/>
    </row>
    <row r="30" spans="1:7" ht="15" x14ac:dyDescent="0.25">
      <c r="A30" s="688" t="s">
        <v>295</v>
      </c>
      <c r="B30" s="687">
        <v>29</v>
      </c>
      <c r="C30" s="685" t="s">
        <v>62</v>
      </c>
      <c r="D30" s="522">
        <v>9.5105172413793113</v>
      </c>
      <c r="E30" s="500">
        <v>85.417222119088507</v>
      </c>
      <c r="F30" s="519">
        <v>5.0722606395321854</v>
      </c>
      <c r="G30" s="682"/>
    </row>
    <row r="31" spans="1:7" ht="15" x14ac:dyDescent="0.25">
      <c r="A31" s="760" t="s">
        <v>295</v>
      </c>
      <c r="B31" s="759">
        <v>29</v>
      </c>
      <c r="C31" s="685" t="s">
        <v>50</v>
      </c>
      <c r="D31" s="522">
        <v>0</v>
      </c>
      <c r="E31" s="500">
        <v>95</v>
      </c>
      <c r="F31" s="519">
        <v>5</v>
      </c>
      <c r="G31" s="682"/>
    </row>
    <row r="32" spans="1:7" s="213" customFormat="1" ht="15" x14ac:dyDescent="0.25">
      <c r="A32" s="760"/>
      <c r="B32" s="759"/>
      <c r="C32" s="758"/>
      <c r="D32" s="522"/>
      <c r="E32" s="500"/>
      <c r="F32" s="519"/>
      <c r="G32" s="756"/>
    </row>
    <row r="33" spans="1:7" ht="15" x14ac:dyDescent="0.25">
      <c r="A33" s="688" t="s">
        <v>60</v>
      </c>
      <c r="B33" s="687">
        <v>18</v>
      </c>
      <c r="C33" s="685" t="s">
        <v>62</v>
      </c>
      <c r="D33" s="522">
        <v>9.2195679012345693</v>
      </c>
      <c r="E33" s="500">
        <v>85.518580246913587</v>
      </c>
      <c r="F33" s="519">
        <v>5.2618518518518513</v>
      </c>
      <c r="G33" s="682"/>
    </row>
    <row r="34" spans="1:7" ht="15" x14ac:dyDescent="0.25">
      <c r="A34" s="764" t="s">
        <v>60</v>
      </c>
      <c r="B34" s="765">
        <v>18</v>
      </c>
      <c r="C34" s="693" t="s">
        <v>50</v>
      </c>
      <c r="D34" s="575">
        <v>1.65</v>
      </c>
      <c r="E34" s="512">
        <v>92</v>
      </c>
      <c r="F34" s="521">
        <v>4</v>
      </c>
      <c r="G34" s="682"/>
    </row>
    <row r="36" spans="1:7" ht="15" customHeight="1" x14ac:dyDescent="0.2">
      <c r="A36" s="1219" t="s">
        <v>484</v>
      </c>
      <c r="B36" s="1220"/>
      <c r="C36" s="1220"/>
      <c r="D36" s="1220"/>
      <c r="E36" s="1220"/>
      <c r="F36" s="1220"/>
    </row>
    <row r="37" spans="1:7" ht="15" customHeight="1" x14ac:dyDescent="0.2">
      <c r="A37" s="1220"/>
      <c r="B37" s="1220"/>
      <c r="C37" s="1220"/>
      <c r="D37" s="1220"/>
      <c r="E37" s="1220"/>
      <c r="F37" s="1220"/>
    </row>
    <row r="38" spans="1:7" ht="15" customHeight="1" x14ac:dyDescent="0.2">
      <c r="A38" s="1220"/>
      <c r="B38" s="1220"/>
      <c r="C38" s="1220"/>
      <c r="D38" s="1220"/>
      <c r="E38" s="1220"/>
      <c r="F38" s="1220"/>
    </row>
  </sheetData>
  <mergeCells count="5">
    <mergeCell ref="D5:G5"/>
    <mergeCell ref="D10:G10"/>
    <mergeCell ref="D25:F25"/>
    <mergeCell ref="D17:F17"/>
    <mergeCell ref="A36:F38"/>
  </mergeCells>
  <hyperlinks>
    <hyperlink ref="A1" location="Index!A1" display="Back to 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heetViews>
  <sheetFormatPr defaultRowHeight="12.75" x14ac:dyDescent="0.2"/>
  <cols>
    <col min="1" max="1" width="18.85546875" customWidth="1"/>
    <col min="2" max="2" width="15.7109375" customWidth="1"/>
    <col min="3" max="9" width="25.7109375" customWidth="1"/>
  </cols>
  <sheetData>
    <row r="1" spans="1:9" x14ac:dyDescent="0.2">
      <c r="A1" s="676" t="s">
        <v>162</v>
      </c>
    </row>
    <row r="3" spans="1:9" ht="60" customHeight="1" x14ac:dyDescent="0.35">
      <c r="A3" s="778" t="s">
        <v>130</v>
      </c>
      <c r="B3" s="766"/>
      <c r="C3" s="1223" t="s">
        <v>364</v>
      </c>
      <c r="D3" s="1224"/>
      <c r="E3" s="1224"/>
      <c r="F3" s="1225"/>
      <c r="G3" s="780" t="s">
        <v>365</v>
      </c>
      <c r="H3" s="1221" t="s">
        <v>366</v>
      </c>
      <c r="I3" s="1222"/>
    </row>
    <row r="4" spans="1:9" ht="30" customHeight="1" thickBot="1" x14ac:dyDescent="0.25">
      <c r="A4" s="412" t="s">
        <v>158</v>
      </c>
      <c r="B4" s="427" t="s">
        <v>109</v>
      </c>
      <c r="C4" s="732" t="s">
        <v>323</v>
      </c>
      <c r="D4" s="767" t="s">
        <v>324</v>
      </c>
      <c r="E4" s="732" t="s">
        <v>334</v>
      </c>
      <c r="F4" s="767" t="s">
        <v>325</v>
      </c>
      <c r="G4" s="730" t="s">
        <v>326</v>
      </c>
      <c r="H4" s="698" t="s">
        <v>327</v>
      </c>
      <c r="I4" s="730" t="s">
        <v>328</v>
      </c>
    </row>
    <row r="5" spans="1:9" ht="15.75" thickTop="1" x14ac:dyDescent="0.25">
      <c r="A5" s="760" t="s">
        <v>56</v>
      </c>
      <c r="B5" s="761" t="s">
        <v>62</v>
      </c>
      <c r="C5" s="791">
        <v>209.79310344827587</v>
      </c>
      <c r="D5" s="769">
        <v>119.31034482758621</v>
      </c>
      <c r="E5" s="791">
        <v>52.310344827586206</v>
      </c>
      <c r="F5" s="769">
        <v>39.344827586206897</v>
      </c>
      <c r="G5" s="791">
        <v>6.2</v>
      </c>
      <c r="H5" s="770">
        <v>18.285714285714285</v>
      </c>
      <c r="I5" s="788">
        <v>24.416666666666668</v>
      </c>
    </row>
    <row r="6" spans="1:9" ht="15" x14ac:dyDescent="0.25">
      <c r="A6" s="760" t="s">
        <v>56</v>
      </c>
      <c r="B6" s="761" t="s">
        <v>50</v>
      </c>
      <c r="C6" s="789">
        <v>200</v>
      </c>
      <c r="D6" s="771">
        <v>95</v>
      </c>
      <c r="E6" s="789">
        <v>43</v>
      </c>
      <c r="F6" s="771">
        <v>34</v>
      </c>
      <c r="G6" s="789">
        <v>5</v>
      </c>
      <c r="H6" s="770">
        <v>19</v>
      </c>
      <c r="I6" s="788">
        <v>24</v>
      </c>
    </row>
    <row r="7" spans="1:9" ht="15" x14ac:dyDescent="0.25">
      <c r="A7" s="760" t="s">
        <v>56</v>
      </c>
      <c r="B7" s="761" t="s">
        <v>110</v>
      </c>
      <c r="C7" s="789">
        <v>29</v>
      </c>
      <c r="D7" s="771">
        <v>29</v>
      </c>
      <c r="E7" s="789">
        <v>29</v>
      </c>
      <c r="F7" s="771">
        <v>29</v>
      </c>
      <c r="G7" s="789">
        <v>25</v>
      </c>
      <c r="H7" s="771">
        <v>21</v>
      </c>
      <c r="I7" s="789">
        <v>24</v>
      </c>
    </row>
    <row r="8" spans="1:9" x14ac:dyDescent="0.2">
      <c r="A8" s="249"/>
      <c r="B8" s="250"/>
      <c r="C8" s="409"/>
      <c r="D8" s="220"/>
      <c r="E8" s="409"/>
      <c r="F8" s="220"/>
      <c r="G8" s="409"/>
      <c r="H8" s="220"/>
      <c r="I8" s="409"/>
    </row>
    <row r="9" spans="1:9" ht="15" x14ac:dyDescent="0.25">
      <c r="A9" s="760" t="s">
        <v>55</v>
      </c>
      <c r="B9" s="761" t="s">
        <v>62</v>
      </c>
      <c r="C9" s="791">
        <v>214.15384615384616</v>
      </c>
      <c r="D9" s="769">
        <v>110.30769230769231</v>
      </c>
      <c r="E9" s="791">
        <v>30.846153846153847</v>
      </c>
      <c r="F9" s="769">
        <v>73</v>
      </c>
      <c r="G9" s="791">
        <v>6.5</v>
      </c>
      <c r="H9" s="770">
        <v>18.055555555555557</v>
      </c>
      <c r="I9" s="788">
        <v>24.613333333333333</v>
      </c>
    </row>
    <row r="10" spans="1:9" ht="15" x14ac:dyDescent="0.25">
      <c r="A10" s="760" t="s">
        <v>55</v>
      </c>
      <c r="B10" s="761" t="s">
        <v>50</v>
      </c>
      <c r="C10" s="789">
        <v>220</v>
      </c>
      <c r="D10" s="771">
        <v>103</v>
      </c>
      <c r="E10" s="789">
        <v>30</v>
      </c>
      <c r="F10" s="771">
        <v>75</v>
      </c>
      <c r="G10" s="789">
        <v>6</v>
      </c>
      <c r="H10" s="771">
        <v>15</v>
      </c>
      <c r="I10" s="789">
        <v>20</v>
      </c>
    </row>
    <row r="11" spans="1:9" ht="15" x14ac:dyDescent="0.25">
      <c r="A11" s="764" t="s">
        <v>55</v>
      </c>
      <c r="B11" s="766" t="s">
        <v>110</v>
      </c>
      <c r="C11" s="790">
        <v>13</v>
      </c>
      <c r="D11" s="772">
        <v>13</v>
      </c>
      <c r="E11" s="790">
        <v>13</v>
      </c>
      <c r="F11" s="772">
        <v>13</v>
      </c>
      <c r="G11" s="790">
        <v>12</v>
      </c>
      <c r="H11" s="772">
        <v>9</v>
      </c>
      <c r="I11" s="790">
        <v>9</v>
      </c>
    </row>
    <row r="13" spans="1:9" ht="51" x14ac:dyDescent="0.35">
      <c r="A13" s="723" t="s">
        <v>112</v>
      </c>
      <c r="C13" s="1223" t="s">
        <v>364</v>
      </c>
      <c r="D13" s="1224"/>
      <c r="E13" s="1224"/>
      <c r="F13" s="1225"/>
      <c r="G13" s="780" t="s">
        <v>365</v>
      </c>
      <c r="H13" s="1221" t="s">
        <v>366</v>
      </c>
      <c r="I13" s="1222"/>
    </row>
    <row r="14" spans="1:9" s="213" customFormat="1" ht="30" customHeight="1" thickBot="1" x14ac:dyDescent="0.25">
      <c r="A14" s="567" t="s">
        <v>158</v>
      </c>
      <c r="B14" s="781" t="s">
        <v>109</v>
      </c>
      <c r="C14" s="726" t="s">
        <v>323</v>
      </c>
      <c r="D14" s="712" t="s">
        <v>324</v>
      </c>
      <c r="E14" s="728" t="s">
        <v>334</v>
      </c>
      <c r="F14" s="712" t="s">
        <v>325</v>
      </c>
      <c r="G14" s="729" t="s">
        <v>326</v>
      </c>
      <c r="H14" s="699" t="s">
        <v>327</v>
      </c>
      <c r="I14" s="731" t="s">
        <v>328</v>
      </c>
    </row>
    <row r="15" spans="1:9" ht="15.75" thickTop="1" x14ac:dyDescent="0.25">
      <c r="A15" s="762" t="s">
        <v>56</v>
      </c>
      <c r="B15" s="763" t="s">
        <v>62</v>
      </c>
      <c r="C15" s="782">
        <v>77</v>
      </c>
      <c r="D15" s="773">
        <v>21.421052631578949</v>
      </c>
      <c r="E15" s="782">
        <v>29.526315789473685</v>
      </c>
      <c r="F15" s="773">
        <v>30.666666666666668</v>
      </c>
      <c r="G15" s="782">
        <v>7.7647058823529411</v>
      </c>
      <c r="H15" s="776">
        <v>23.75</v>
      </c>
      <c r="I15" s="785">
        <v>31.4</v>
      </c>
    </row>
    <row r="16" spans="1:9" ht="15" x14ac:dyDescent="0.25">
      <c r="A16" s="921" t="s">
        <v>56</v>
      </c>
      <c r="B16" s="761" t="s">
        <v>50</v>
      </c>
      <c r="C16" s="783">
        <v>52</v>
      </c>
      <c r="D16" s="774">
        <v>0</v>
      </c>
      <c r="E16" s="783">
        <v>30</v>
      </c>
      <c r="F16" s="774">
        <v>16</v>
      </c>
      <c r="G16" s="783">
        <v>7</v>
      </c>
      <c r="H16" s="774">
        <v>20</v>
      </c>
      <c r="I16" s="786">
        <v>30</v>
      </c>
    </row>
    <row r="17" spans="1:9" ht="15" x14ac:dyDescent="0.25">
      <c r="A17" s="931" t="s">
        <v>56</v>
      </c>
      <c r="B17" s="761" t="s">
        <v>110</v>
      </c>
      <c r="C17" s="783">
        <v>22</v>
      </c>
      <c r="D17" s="774">
        <v>19</v>
      </c>
      <c r="E17" s="783">
        <v>19</v>
      </c>
      <c r="F17" s="774">
        <v>21</v>
      </c>
      <c r="G17" s="783">
        <v>17</v>
      </c>
      <c r="H17" s="774">
        <v>4</v>
      </c>
      <c r="I17" s="786">
        <v>5</v>
      </c>
    </row>
    <row r="18" spans="1:9" x14ac:dyDescent="0.2">
      <c r="A18" s="249"/>
      <c r="B18" s="250"/>
      <c r="C18" s="197"/>
      <c r="D18" s="312"/>
      <c r="E18" s="197"/>
      <c r="F18" s="312"/>
      <c r="G18" s="197"/>
      <c r="H18" s="312"/>
      <c r="I18" s="194"/>
    </row>
    <row r="19" spans="1:9" ht="15" x14ac:dyDescent="0.25">
      <c r="A19" s="779" t="s">
        <v>329</v>
      </c>
      <c r="B19" s="761" t="s">
        <v>62</v>
      </c>
      <c r="C19" s="782">
        <v>95.266666666666666</v>
      </c>
      <c r="D19" s="773">
        <v>14.833333333333334</v>
      </c>
      <c r="E19" s="782">
        <v>48.833333333333336</v>
      </c>
      <c r="F19" s="773">
        <v>35.666666666666664</v>
      </c>
      <c r="G19" s="782">
        <v>7.5454545454545459</v>
      </c>
      <c r="H19" s="776">
        <v>12</v>
      </c>
      <c r="I19" s="785">
        <v>20.5</v>
      </c>
    </row>
    <row r="20" spans="1:9" ht="15" x14ac:dyDescent="0.25">
      <c r="A20" s="779" t="s">
        <v>329</v>
      </c>
      <c r="B20" s="761" t="s">
        <v>50</v>
      </c>
      <c r="C20" s="783">
        <v>80</v>
      </c>
      <c r="D20" s="774">
        <v>0</v>
      </c>
      <c r="E20" s="783">
        <v>20</v>
      </c>
      <c r="F20" s="774">
        <v>30</v>
      </c>
      <c r="G20" s="783">
        <v>6</v>
      </c>
      <c r="H20" s="774">
        <v>15</v>
      </c>
      <c r="I20" s="786">
        <v>20</v>
      </c>
    </row>
    <row r="21" spans="1:9" ht="15" x14ac:dyDescent="0.25">
      <c r="A21" s="779" t="s">
        <v>329</v>
      </c>
      <c r="B21" s="761" t="s">
        <v>110</v>
      </c>
      <c r="C21" s="783">
        <v>15</v>
      </c>
      <c r="D21" s="774">
        <v>12</v>
      </c>
      <c r="E21" s="783">
        <v>12</v>
      </c>
      <c r="F21" s="774">
        <v>12</v>
      </c>
      <c r="G21" s="783">
        <v>11</v>
      </c>
      <c r="H21" s="774">
        <v>3</v>
      </c>
      <c r="I21" s="786">
        <v>4</v>
      </c>
    </row>
    <row r="22" spans="1:9" x14ac:dyDescent="0.2">
      <c r="A22" s="249"/>
      <c r="B22" s="250"/>
      <c r="C22" s="197"/>
      <c r="D22" s="312"/>
      <c r="E22" s="197"/>
      <c r="F22" s="312"/>
      <c r="G22" s="197"/>
      <c r="H22" s="312"/>
      <c r="I22" s="194"/>
    </row>
    <row r="23" spans="1:9" ht="15" x14ac:dyDescent="0.25">
      <c r="A23" s="760" t="s">
        <v>330</v>
      </c>
      <c r="B23" s="761" t="s">
        <v>62</v>
      </c>
      <c r="C23" s="782">
        <v>363.57894736842104</v>
      </c>
      <c r="D23" s="773">
        <v>225.1764705882353</v>
      </c>
      <c r="E23" s="782">
        <v>72.352941176470594</v>
      </c>
      <c r="F23" s="773">
        <v>101.4375</v>
      </c>
      <c r="G23" s="782">
        <v>7.9230769230769234</v>
      </c>
      <c r="H23" s="776">
        <v>19.76923076923077</v>
      </c>
      <c r="I23" s="785">
        <v>27.242142857142856</v>
      </c>
    </row>
    <row r="24" spans="1:9" ht="15" x14ac:dyDescent="0.25">
      <c r="A24" s="760" t="s">
        <v>330</v>
      </c>
      <c r="B24" s="761" t="s">
        <v>50</v>
      </c>
      <c r="C24" s="783">
        <v>187</v>
      </c>
      <c r="D24" s="774">
        <v>130</v>
      </c>
      <c r="E24" s="783">
        <v>49</v>
      </c>
      <c r="F24" s="774">
        <v>45</v>
      </c>
      <c r="G24" s="783">
        <v>6</v>
      </c>
      <c r="H24" s="774">
        <v>20</v>
      </c>
      <c r="I24" s="786">
        <v>26.035</v>
      </c>
    </row>
    <row r="25" spans="1:9" ht="15" x14ac:dyDescent="0.25">
      <c r="A25" s="764" t="s">
        <v>330</v>
      </c>
      <c r="B25" s="766" t="s">
        <v>110</v>
      </c>
      <c r="C25" s="784">
        <v>19</v>
      </c>
      <c r="D25" s="775">
        <v>17</v>
      </c>
      <c r="E25" s="784">
        <v>17</v>
      </c>
      <c r="F25" s="775">
        <v>16</v>
      </c>
      <c r="G25" s="784">
        <v>13</v>
      </c>
      <c r="H25" s="775">
        <v>13</v>
      </c>
      <c r="I25" s="787">
        <v>14</v>
      </c>
    </row>
    <row r="28" spans="1:9" ht="60" customHeight="1" thickBot="1" x14ac:dyDescent="0.4">
      <c r="A28" s="697" t="s">
        <v>130</v>
      </c>
      <c r="B28" s="757"/>
      <c r="C28" s="794" t="s">
        <v>367</v>
      </c>
      <c r="D28" s="794" t="s">
        <v>368</v>
      </c>
      <c r="E28" s="1221" t="s">
        <v>369</v>
      </c>
      <c r="F28" s="1222"/>
      <c r="G28" s="725" t="s">
        <v>370</v>
      </c>
      <c r="H28" s="794" t="s">
        <v>371</v>
      </c>
      <c r="I28" s="724" t="s">
        <v>372</v>
      </c>
    </row>
    <row r="29" spans="1:9" ht="30" customHeight="1" thickTop="1" thickBot="1" x14ac:dyDescent="0.25">
      <c r="A29" s="207" t="s">
        <v>158</v>
      </c>
      <c r="B29" s="425" t="s">
        <v>109</v>
      </c>
      <c r="C29" s="728" t="s">
        <v>250</v>
      </c>
      <c r="D29" s="712" t="s">
        <v>335</v>
      </c>
      <c r="E29" s="728" t="s">
        <v>331</v>
      </c>
      <c r="F29" s="712" t="s">
        <v>332</v>
      </c>
      <c r="G29" s="728" t="s">
        <v>338</v>
      </c>
      <c r="H29" s="712" t="s">
        <v>337</v>
      </c>
      <c r="I29" s="727" t="s">
        <v>336</v>
      </c>
    </row>
    <row r="30" spans="1:9" ht="15.75" thickTop="1" x14ac:dyDescent="0.25">
      <c r="A30" s="760" t="s">
        <v>56</v>
      </c>
      <c r="B30" s="761" t="s">
        <v>62</v>
      </c>
      <c r="C30" s="748">
        <v>0.48275862068965519</v>
      </c>
      <c r="D30" s="714">
        <v>0.31487999999999994</v>
      </c>
      <c r="E30" s="748">
        <v>0.14508695652173911</v>
      </c>
      <c r="F30" s="714">
        <v>0.28056249999999999</v>
      </c>
      <c r="G30" s="782">
        <v>18.448275862068964</v>
      </c>
      <c r="H30" s="773">
        <v>12.689655172413794</v>
      </c>
      <c r="I30" s="793">
        <v>15</v>
      </c>
    </row>
    <row r="31" spans="1:9" ht="15" x14ac:dyDescent="0.25">
      <c r="A31" s="760" t="s">
        <v>56</v>
      </c>
      <c r="B31" s="761" t="s">
        <v>50</v>
      </c>
      <c r="C31" s="792" t="s">
        <v>267</v>
      </c>
      <c r="D31" s="714">
        <v>0.28000000000000003</v>
      </c>
      <c r="E31" s="748">
        <v>0.17</v>
      </c>
      <c r="F31" s="714">
        <v>0.24100000000000002</v>
      </c>
      <c r="G31" s="782">
        <v>15</v>
      </c>
      <c r="H31" s="773">
        <v>13</v>
      </c>
      <c r="I31" s="793">
        <v>15</v>
      </c>
    </row>
    <row r="32" spans="1:9" ht="15" x14ac:dyDescent="0.25">
      <c r="A32" s="760" t="s">
        <v>56</v>
      </c>
      <c r="B32" s="761" t="s">
        <v>110</v>
      </c>
      <c r="C32" s="783">
        <v>29</v>
      </c>
      <c r="D32" s="774">
        <v>25</v>
      </c>
      <c r="E32" s="783">
        <v>23</v>
      </c>
      <c r="F32" s="774">
        <v>16</v>
      </c>
      <c r="G32" s="783">
        <v>29</v>
      </c>
      <c r="H32" s="774">
        <v>29</v>
      </c>
      <c r="I32" s="786">
        <v>29</v>
      </c>
    </row>
    <row r="33" spans="1:9" ht="15" x14ac:dyDescent="0.25">
      <c r="A33" s="760"/>
      <c r="B33" s="761"/>
      <c r="C33" s="783"/>
      <c r="D33" s="774"/>
      <c r="E33" s="783"/>
      <c r="F33" s="774"/>
      <c r="G33" s="783"/>
      <c r="H33" s="774"/>
      <c r="I33" s="786"/>
    </row>
    <row r="34" spans="1:9" ht="15" x14ac:dyDescent="0.25">
      <c r="A34" s="760" t="s">
        <v>55</v>
      </c>
      <c r="B34" s="761" t="s">
        <v>62</v>
      </c>
      <c r="C34" s="748">
        <v>0.53846153846153844</v>
      </c>
      <c r="D34" s="714">
        <v>0.33261538461538465</v>
      </c>
      <c r="E34" s="748">
        <v>0.15540000000000001</v>
      </c>
      <c r="F34" s="714">
        <v>0.30024999999999996</v>
      </c>
      <c r="G34" s="782">
        <v>20.166666666666668</v>
      </c>
      <c r="H34" s="773">
        <v>12.833333333333334</v>
      </c>
      <c r="I34" s="793">
        <v>18.153846153846153</v>
      </c>
    </row>
    <row r="35" spans="1:9" ht="15" x14ac:dyDescent="0.25">
      <c r="A35" s="760" t="s">
        <v>55</v>
      </c>
      <c r="B35" s="761" t="s">
        <v>50</v>
      </c>
      <c r="C35" s="792" t="s">
        <v>267</v>
      </c>
      <c r="D35" s="714">
        <v>0.33500000000000002</v>
      </c>
      <c r="E35" s="748">
        <v>0.15</v>
      </c>
      <c r="F35" s="714">
        <v>0.30499999999999999</v>
      </c>
      <c r="G35" s="782">
        <v>0.19500000000000001</v>
      </c>
      <c r="H35" s="773">
        <v>0.12</v>
      </c>
      <c r="I35" s="793">
        <v>0.16</v>
      </c>
    </row>
    <row r="36" spans="1:9" ht="15" x14ac:dyDescent="0.25">
      <c r="A36" s="764" t="s">
        <v>55</v>
      </c>
      <c r="B36" s="766" t="s">
        <v>110</v>
      </c>
      <c r="C36" s="784">
        <v>13</v>
      </c>
      <c r="D36" s="775">
        <v>13</v>
      </c>
      <c r="E36" s="784">
        <v>10</v>
      </c>
      <c r="F36" s="775">
        <v>8</v>
      </c>
      <c r="G36" s="784">
        <v>12</v>
      </c>
      <c r="H36" s="775">
        <v>12</v>
      </c>
      <c r="I36" s="787">
        <v>13</v>
      </c>
    </row>
    <row r="37" spans="1:9" ht="15" x14ac:dyDescent="0.25">
      <c r="A37" s="756"/>
      <c r="B37" s="756"/>
      <c r="C37" s="768"/>
      <c r="D37" s="768"/>
      <c r="E37" s="768"/>
      <c r="F37" s="768"/>
      <c r="G37" s="768"/>
      <c r="H37" s="768"/>
      <c r="I37" s="768"/>
    </row>
    <row r="38" spans="1:9" ht="60" customHeight="1" thickBot="1" x14ac:dyDescent="0.4">
      <c r="A38" s="723" t="s">
        <v>112</v>
      </c>
      <c r="B38" s="756"/>
      <c r="C38" s="794" t="s">
        <v>367</v>
      </c>
      <c r="D38" s="794" t="s">
        <v>368</v>
      </c>
      <c r="E38" s="1221" t="s">
        <v>369</v>
      </c>
      <c r="F38" s="1222"/>
      <c r="G38" s="725" t="s">
        <v>370</v>
      </c>
      <c r="H38" s="794" t="s">
        <v>371</v>
      </c>
      <c r="I38" s="724" t="s">
        <v>372</v>
      </c>
    </row>
    <row r="39" spans="1:9" s="213" customFormat="1" ht="27" thickTop="1" thickBot="1" x14ac:dyDescent="0.25">
      <c r="A39" s="207" t="s">
        <v>158</v>
      </c>
      <c r="B39" s="425" t="s">
        <v>109</v>
      </c>
      <c r="C39" s="728" t="s">
        <v>250</v>
      </c>
      <c r="D39" s="712" t="s">
        <v>335</v>
      </c>
      <c r="E39" s="728" t="s">
        <v>331</v>
      </c>
      <c r="F39" s="712" t="s">
        <v>332</v>
      </c>
      <c r="G39" s="728" t="s">
        <v>338</v>
      </c>
      <c r="H39" s="712" t="s">
        <v>337</v>
      </c>
      <c r="I39" s="727" t="s">
        <v>336</v>
      </c>
    </row>
    <row r="40" spans="1:9" ht="15.75" thickTop="1" x14ac:dyDescent="0.25">
      <c r="A40" s="779" t="s">
        <v>333</v>
      </c>
      <c r="B40" s="761" t="s">
        <v>62</v>
      </c>
      <c r="C40" s="748">
        <v>0.30555555555555558</v>
      </c>
      <c r="D40" s="714">
        <v>0.30599999999999999</v>
      </c>
      <c r="E40" s="748">
        <v>0.12869999999999998</v>
      </c>
      <c r="F40" s="714">
        <v>0.31</v>
      </c>
      <c r="G40" s="782">
        <v>14</v>
      </c>
      <c r="H40" s="773">
        <v>10.548387096774194</v>
      </c>
      <c r="I40" s="793">
        <v>13.387096774193548</v>
      </c>
    </row>
    <row r="41" spans="1:9" ht="15" x14ac:dyDescent="0.25">
      <c r="A41" s="779" t="s">
        <v>333</v>
      </c>
      <c r="B41" s="761" t="s">
        <v>50</v>
      </c>
      <c r="C41" s="792" t="s">
        <v>267</v>
      </c>
      <c r="D41" s="714">
        <v>0.31</v>
      </c>
      <c r="E41" s="748">
        <v>0.11650000000000001</v>
      </c>
      <c r="F41" s="714">
        <v>0.29499999999999998</v>
      </c>
      <c r="G41" s="782">
        <v>11</v>
      </c>
      <c r="H41" s="773">
        <v>9</v>
      </c>
      <c r="I41" s="793">
        <v>10</v>
      </c>
    </row>
    <row r="42" spans="1:9" ht="15" x14ac:dyDescent="0.25">
      <c r="A42" s="779" t="s">
        <v>333</v>
      </c>
      <c r="B42" s="761" t="s">
        <v>110</v>
      </c>
      <c r="C42" s="783">
        <v>36</v>
      </c>
      <c r="D42" s="774">
        <v>5</v>
      </c>
      <c r="E42" s="783">
        <v>10</v>
      </c>
      <c r="F42" s="774">
        <v>4</v>
      </c>
      <c r="G42" s="783">
        <v>24</v>
      </c>
      <c r="H42" s="774">
        <v>31</v>
      </c>
      <c r="I42" s="786">
        <v>31</v>
      </c>
    </row>
    <row r="43" spans="1:9" ht="15" x14ac:dyDescent="0.25">
      <c r="A43" s="760"/>
      <c r="B43" s="761"/>
      <c r="C43" s="783"/>
      <c r="D43" s="774"/>
      <c r="E43" s="783"/>
      <c r="F43" s="774"/>
      <c r="G43" s="783"/>
      <c r="H43" s="774"/>
      <c r="I43" s="786"/>
    </row>
    <row r="44" spans="1:9" ht="15" x14ac:dyDescent="0.25">
      <c r="A44" s="760" t="s">
        <v>330</v>
      </c>
      <c r="B44" s="761" t="s">
        <v>62</v>
      </c>
      <c r="C44" s="748">
        <v>0.36842105263157893</v>
      </c>
      <c r="D44" s="714">
        <v>0.35261538461538455</v>
      </c>
      <c r="E44" s="748">
        <v>0.22075</v>
      </c>
      <c r="F44" s="714">
        <v>0.22557142857142856</v>
      </c>
      <c r="G44" s="782">
        <v>32.142857142857146</v>
      </c>
      <c r="H44" s="773">
        <v>14.529411764705882</v>
      </c>
      <c r="I44" s="793">
        <v>18.411764705882351</v>
      </c>
    </row>
    <row r="45" spans="1:9" ht="15" x14ac:dyDescent="0.25">
      <c r="A45" s="760" t="s">
        <v>330</v>
      </c>
      <c r="B45" s="761" t="s">
        <v>50</v>
      </c>
      <c r="C45" s="792" t="s">
        <v>267</v>
      </c>
      <c r="D45" s="714">
        <v>0.33</v>
      </c>
      <c r="E45" s="748">
        <v>0.24</v>
      </c>
      <c r="F45" s="714">
        <v>0.21</v>
      </c>
      <c r="G45" s="782">
        <v>25.5</v>
      </c>
      <c r="H45" s="773">
        <v>12</v>
      </c>
      <c r="I45" s="793">
        <v>16</v>
      </c>
    </row>
    <row r="46" spans="1:9" ht="15" x14ac:dyDescent="0.25">
      <c r="A46" s="764" t="s">
        <v>330</v>
      </c>
      <c r="B46" s="766" t="s">
        <v>110</v>
      </c>
      <c r="C46" s="784">
        <v>19</v>
      </c>
      <c r="D46" s="775">
        <v>13</v>
      </c>
      <c r="E46" s="784">
        <v>8</v>
      </c>
      <c r="F46" s="775">
        <v>7</v>
      </c>
      <c r="G46" s="784">
        <v>14</v>
      </c>
      <c r="H46" s="775">
        <v>17</v>
      </c>
      <c r="I46" s="787">
        <v>17</v>
      </c>
    </row>
  </sheetData>
  <mergeCells count="6">
    <mergeCell ref="H3:I3"/>
    <mergeCell ref="C3:F3"/>
    <mergeCell ref="E28:F28"/>
    <mergeCell ref="E38:F38"/>
    <mergeCell ref="C13:F13"/>
    <mergeCell ref="H13:I13"/>
  </mergeCells>
  <hyperlinks>
    <hyperlink ref="A1" location="Index!A1" display="Back to 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defaultRowHeight="12.75" x14ac:dyDescent="0.2"/>
  <cols>
    <col min="1" max="1" width="18.7109375" customWidth="1"/>
    <col min="3" max="3" width="17.85546875" customWidth="1"/>
    <col min="4" max="6" width="14.42578125" customWidth="1"/>
    <col min="7" max="7" width="5.7109375" style="213" customWidth="1"/>
    <col min="8" max="8" width="18.7109375" customWidth="1"/>
    <col min="10" max="10" width="16.140625" customWidth="1"/>
    <col min="11" max="13" width="14.42578125" customWidth="1"/>
  </cols>
  <sheetData>
    <row r="1" spans="1:13" x14ac:dyDescent="0.2">
      <c r="A1" s="676" t="s">
        <v>162</v>
      </c>
    </row>
    <row r="2" spans="1:13" ht="15" x14ac:dyDescent="0.25">
      <c r="A2" s="798"/>
      <c r="B2" s="799"/>
      <c r="C2" s="799"/>
      <c r="D2" s="799"/>
      <c r="E2" s="799"/>
      <c r="F2" s="799"/>
      <c r="G2" s="799"/>
      <c r="H2" s="798"/>
      <c r="I2" s="799"/>
      <c r="J2" s="799"/>
      <c r="K2" s="799"/>
      <c r="L2" s="799"/>
      <c r="M2" s="799"/>
    </row>
    <row r="3" spans="1:13" s="213" customFormat="1" ht="23.25" x14ac:dyDescent="0.35">
      <c r="A3" s="697" t="s">
        <v>130</v>
      </c>
      <c r="B3" s="799"/>
      <c r="C3" s="799"/>
      <c r="D3" s="1226" t="s">
        <v>339</v>
      </c>
      <c r="E3" s="1229"/>
      <c r="F3" s="1183"/>
      <c r="G3" s="222"/>
      <c r="H3" s="697" t="s">
        <v>130</v>
      </c>
      <c r="I3" s="799"/>
      <c r="J3" s="799"/>
      <c r="K3" s="1226" t="s">
        <v>340</v>
      </c>
      <c r="L3" s="1227"/>
      <c r="M3" s="1228"/>
    </row>
    <row r="4" spans="1:13" ht="30" customHeight="1" thickBot="1" x14ac:dyDescent="0.3">
      <c r="A4" s="207" t="s">
        <v>158</v>
      </c>
      <c r="B4" s="241" t="s">
        <v>110</v>
      </c>
      <c r="C4" s="425" t="s">
        <v>109</v>
      </c>
      <c r="D4" s="836" t="s">
        <v>341</v>
      </c>
      <c r="E4" s="499" t="s">
        <v>342</v>
      </c>
      <c r="F4" s="835" t="s">
        <v>343</v>
      </c>
      <c r="G4" s="799"/>
      <c r="H4" s="207" t="s">
        <v>158</v>
      </c>
      <c r="I4" s="241" t="s">
        <v>110</v>
      </c>
      <c r="J4" s="244" t="s">
        <v>109</v>
      </c>
      <c r="K4" s="513" t="s">
        <v>341</v>
      </c>
      <c r="L4" s="499" t="s">
        <v>342</v>
      </c>
      <c r="M4" s="835" t="s">
        <v>343</v>
      </c>
    </row>
    <row r="5" spans="1:13" ht="15.75" thickTop="1" x14ac:dyDescent="0.25">
      <c r="A5" s="805" t="s">
        <v>56</v>
      </c>
      <c r="B5" s="771">
        <v>17</v>
      </c>
      <c r="C5" s="806" t="s">
        <v>62</v>
      </c>
      <c r="D5" s="818">
        <v>1039.0625</v>
      </c>
      <c r="E5" s="814">
        <v>174.4375</v>
      </c>
      <c r="F5" s="820">
        <v>861.25</v>
      </c>
      <c r="G5" s="802"/>
      <c r="H5" s="805" t="s">
        <v>344</v>
      </c>
      <c r="I5" s="816">
        <v>11</v>
      </c>
      <c r="J5" s="800" t="s">
        <v>62</v>
      </c>
      <c r="K5" s="822">
        <v>789.06909090909096</v>
      </c>
      <c r="L5" s="814">
        <v>239.03545454545454</v>
      </c>
      <c r="M5" s="820">
        <v>553.48818181818183</v>
      </c>
    </row>
    <row r="6" spans="1:13" ht="15" x14ac:dyDescent="0.25">
      <c r="A6" s="805" t="s">
        <v>56</v>
      </c>
      <c r="B6" s="771">
        <v>17</v>
      </c>
      <c r="C6" s="806" t="s">
        <v>227</v>
      </c>
      <c r="D6" s="818">
        <v>1128.3102848246176</v>
      </c>
      <c r="E6" s="814">
        <v>188.78377140763806</v>
      </c>
      <c r="F6" s="820">
        <v>939.00815092957225</v>
      </c>
      <c r="G6" s="802"/>
      <c r="H6" s="805" t="s">
        <v>344</v>
      </c>
      <c r="I6" s="816">
        <v>11</v>
      </c>
      <c r="J6" s="800" t="s">
        <v>227</v>
      </c>
      <c r="K6" s="822">
        <v>671.7382789658551</v>
      </c>
      <c r="L6" s="814">
        <v>193.1773126509741</v>
      </c>
      <c r="M6" s="820">
        <v>479.90854246228423</v>
      </c>
    </row>
    <row r="7" spans="1:13" ht="15" x14ac:dyDescent="0.25">
      <c r="A7" s="805" t="s">
        <v>56</v>
      </c>
      <c r="B7" s="771">
        <v>17</v>
      </c>
      <c r="C7" s="806" t="s">
        <v>50</v>
      </c>
      <c r="D7" s="818">
        <v>1325</v>
      </c>
      <c r="E7" s="814">
        <v>225</v>
      </c>
      <c r="F7" s="820">
        <v>1100</v>
      </c>
      <c r="G7" s="802"/>
      <c r="H7" s="807" t="s">
        <v>344</v>
      </c>
      <c r="I7" s="817">
        <v>11</v>
      </c>
      <c r="J7" s="810" t="s">
        <v>50</v>
      </c>
      <c r="K7" s="823">
        <v>560</v>
      </c>
      <c r="L7" s="815">
        <v>280</v>
      </c>
      <c r="M7" s="821">
        <v>280</v>
      </c>
    </row>
    <row r="8" spans="1:13" s="213" customFormat="1" ht="15" x14ac:dyDescent="0.25">
      <c r="A8" s="805"/>
      <c r="B8" s="771"/>
      <c r="C8" s="806"/>
      <c r="D8" s="818"/>
      <c r="E8" s="814"/>
      <c r="F8" s="820"/>
      <c r="G8" s="802"/>
      <c r="H8" s="799" t="s">
        <v>345</v>
      </c>
      <c r="I8" s="813"/>
      <c r="J8" s="800"/>
      <c r="K8" s="811"/>
      <c r="L8" s="811"/>
      <c r="M8" s="811"/>
    </row>
    <row r="9" spans="1:13" ht="15" x14ac:dyDescent="0.25">
      <c r="A9" s="805" t="s">
        <v>55</v>
      </c>
      <c r="B9" s="771">
        <v>7</v>
      </c>
      <c r="C9" s="806" t="s">
        <v>62</v>
      </c>
      <c r="D9" s="818">
        <v>664.38571428571424</v>
      </c>
      <c r="E9" s="814">
        <v>109.74857142857142</v>
      </c>
      <c r="F9" s="820">
        <v>554.63714285714286</v>
      </c>
      <c r="G9" s="802"/>
      <c r="H9" s="799"/>
      <c r="I9" s="804"/>
      <c r="J9" s="799"/>
      <c r="K9" s="799"/>
      <c r="L9" s="799"/>
      <c r="M9" s="799"/>
    </row>
    <row r="10" spans="1:13" ht="15" x14ac:dyDescent="0.25">
      <c r="A10" s="805" t="s">
        <v>55</v>
      </c>
      <c r="B10" s="771">
        <v>7</v>
      </c>
      <c r="C10" s="806" t="s">
        <v>227</v>
      </c>
      <c r="D10" s="818">
        <v>539.2689676396667</v>
      </c>
      <c r="E10" s="814">
        <v>103.22894526660821</v>
      </c>
      <c r="F10" s="820">
        <v>436.04002237305849</v>
      </c>
      <c r="G10" s="802"/>
      <c r="H10" s="799"/>
      <c r="I10" s="804"/>
      <c r="J10" s="799"/>
      <c r="K10" s="799"/>
      <c r="L10" s="799"/>
      <c r="M10" s="799"/>
    </row>
    <row r="11" spans="1:13" ht="15" x14ac:dyDescent="0.25">
      <c r="A11" s="807" t="s">
        <v>55</v>
      </c>
      <c r="B11" s="772">
        <v>7</v>
      </c>
      <c r="C11" s="809" t="s">
        <v>50</v>
      </c>
      <c r="D11" s="819">
        <v>712.2</v>
      </c>
      <c r="E11" s="815">
        <v>90</v>
      </c>
      <c r="F11" s="821">
        <v>640</v>
      </c>
      <c r="G11" s="802"/>
      <c r="H11" s="799"/>
      <c r="I11" s="804"/>
      <c r="J11" s="799"/>
      <c r="K11" s="799"/>
      <c r="L11" s="799"/>
      <c r="M11" s="799"/>
    </row>
    <row r="12" spans="1:13" s="213" customFormat="1" ht="15" x14ac:dyDescent="0.25">
      <c r="A12" s="799"/>
      <c r="B12" s="799"/>
      <c r="C12" s="799"/>
      <c r="D12" s="803"/>
      <c r="E12" s="803"/>
      <c r="F12" s="803"/>
      <c r="G12" s="802"/>
      <c r="H12" s="799"/>
      <c r="I12" s="804"/>
      <c r="J12" s="799"/>
      <c r="K12" s="799"/>
      <c r="L12" s="799"/>
      <c r="M12" s="799"/>
    </row>
    <row r="13" spans="1:13" ht="23.25" customHeight="1" x14ac:dyDescent="0.35">
      <c r="A13" s="697" t="s">
        <v>112</v>
      </c>
      <c r="B13" s="799"/>
      <c r="C13" s="799"/>
      <c r="D13" s="1226" t="s">
        <v>339</v>
      </c>
      <c r="E13" s="1229"/>
      <c r="F13" s="1183"/>
      <c r="G13" s="222"/>
      <c r="H13" s="697" t="s">
        <v>112</v>
      </c>
      <c r="I13" s="804"/>
      <c r="J13" s="799"/>
      <c r="K13" s="1226" t="s">
        <v>340</v>
      </c>
      <c r="L13" s="1227"/>
      <c r="M13" s="1228"/>
    </row>
    <row r="14" spans="1:13" ht="30" customHeight="1" thickBot="1" x14ac:dyDescent="0.3">
      <c r="A14" s="207" t="s">
        <v>158</v>
      </c>
      <c r="B14" s="241" t="s">
        <v>110</v>
      </c>
      <c r="C14" s="425" t="s">
        <v>109</v>
      </c>
      <c r="D14" s="836" t="s">
        <v>341</v>
      </c>
      <c r="E14" s="499" t="s">
        <v>342</v>
      </c>
      <c r="F14" s="835" t="s">
        <v>343</v>
      </c>
      <c r="G14" s="802"/>
      <c r="H14" s="207" t="s">
        <v>158</v>
      </c>
      <c r="I14" s="241" t="s">
        <v>110</v>
      </c>
      <c r="J14" s="425" t="s">
        <v>109</v>
      </c>
      <c r="K14" s="836" t="s">
        <v>341</v>
      </c>
      <c r="L14" s="499" t="s">
        <v>342</v>
      </c>
      <c r="M14" s="835" t="s">
        <v>343</v>
      </c>
    </row>
    <row r="15" spans="1:13" ht="15.75" thickTop="1" x14ac:dyDescent="0.25">
      <c r="A15" s="805" t="s">
        <v>56</v>
      </c>
      <c r="B15" s="801">
        <v>15</v>
      </c>
      <c r="C15" s="806" t="s">
        <v>62</v>
      </c>
      <c r="D15" s="818">
        <v>373.2</v>
      </c>
      <c r="E15" s="814">
        <v>106.90666666666668</v>
      </c>
      <c r="F15" s="820">
        <v>242.82666666666668</v>
      </c>
      <c r="G15" s="802"/>
      <c r="H15" s="805" t="s">
        <v>56</v>
      </c>
      <c r="I15" s="611">
        <v>8</v>
      </c>
      <c r="J15" s="806" t="s">
        <v>62</v>
      </c>
      <c r="K15" s="818">
        <v>504.25</v>
      </c>
      <c r="L15" s="814">
        <v>193.625</v>
      </c>
      <c r="M15" s="820">
        <v>161.32499999999999</v>
      </c>
    </row>
    <row r="16" spans="1:13" ht="15" x14ac:dyDescent="0.25">
      <c r="A16" s="805" t="s">
        <v>56</v>
      </c>
      <c r="B16" s="801">
        <v>15</v>
      </c>
      <c r="C16" s="806" t="s">
        <v>227</v>
      </c>
      <c r="D16" s="818">
        <v>378.01360613321702</v>
      </c>
      <c r="E16" s="814">
        <v>110.44801644447897</v>
      </c>
      <c r="F16" s="820">
        <v>263.42070857060907</v>
      </c>
      <c r="G16" s="802"/>
      <c r="H16" s="805" t="s">
        <v>56</v>
      </c>
      <c r="I16" s="611">
        <v>8</v>
      </c>
      <c r="J16" s="806" t="s">
        <v>227</v>
      </c>
      <c r="K16" s="818">
        <v>462.18096294755338</v>
      </c>
      <c r="L16" s="814">
        <v>199.26462566165083</v>
      </c>
      <c r="M16" s="820">
        <v>158.94121998012159</v>
      </c>
    </row>
    <row r="17" spans="1:13" ht="15" x14ac:dyDescent="0.25">
      <c r="A17" s="805" t="s">
        <v>56</v>
      </c>
      <c r="B17" s="801">
        <v>15</v>
      </c>
      <c r="C17" s="806" t="s">
        <v>50</v>
      </c>
      <c r="D17" s="818">
        <v>300</v>
      </c>
      <c r="E17" s="814">
        <v>96</v>
      </c>
      <c r="F17" s="820">
        <v>184</v>
      </c>
      <c r="G17" s="802"/>
      <c r="H17" s="805" t="s">
        <v>56</v>
      </c>
      <c r="I17" s="611">
        <v>8</v>
      </c>
      <c r="J17" s="806" t="s">
        <v>50</v>
      </c>
      <c r="K17" s="818">
        <v>370</v>
      </c>
      <c r="L17" s="814">
        <v>226.5</v>
      </c>
      <c r="M17" s="820">
        <v>130</v>
      </c>
    </row>
    <row r="18" spans="1:13" s="213" customFormat="1" ht="15" x14ac:dyDescent="0.25">
      <c r="A18" s="805"/>
      <c r="B18" s="801"/>
      <c r="C18" s="806"/>
      <c r="D18" s="818"/>
      <c r="E18" s="814"/>
      <c r="F18" s="820"/>
      <c r="G18" s="802"/>
      <c r="H18" s="805"/>
      <c r="I18" s="611"/>
      <c r="J18" s="806"/>
      <c r="K18" s="818"/>
      <c r="L18" s="814"/>
      <c r="M18" s="820"/>
    </row>
    <row r="19" spans="1:13" ht="15" x14ac:dyDescent="0.25">
      <c r="A19" s="805" t="s">
        <v>295</v>
      </c>
      <c r="B19" s="801">
        <v>19</v>
      </c>
      <c r="C19" s="806" t="s">
        <v>62</v>
      </c>
      <c r="D19" s="818">
        <v>340.92105263157896</v>
      </c>
      <c r="E19" s="814">
        <v>102.7578947368421</v>
      </c>
      <c r="F19" s="820">
        <v>235.58157894736837</v>
      </c>
      <c r="G19" s="802"/>
      <c r="H19" s="805" t="s">
        <v>295</v>
      </c>
      <c r="I19" s="611">
        <v>18</v>
      </c>
      <c r="J19" s="806" t="s">
        <v>62</v>
      </c>
      <c r="K19" s="818">
        <v>400.64166666666665</v>
      </c>
      <c r="L19" s="814">
        <v>148.14882352941177</v>
      </c>
      <c r="M19" s="820">
        <v>215.25117647058821</v>
      </c>
    </row>
    <row r="20" spans="1:13" ht="15" x14ac:dyDescent="0.25">
      <c r="A20" s="805" t="s">
        <v>295</v>
      </c>
      <c r="B20" s="801">
        <v>19</v>
      </c>
      <c r="C20" s="806" t="s">
        <v>227</v>
      </c>
      <c r="D20" s="818">
        <v>284.53029229601134</v>
      </c>
      <c r="E20" s="814">
        <v>102.37496164550201</v>
      </c>
      <c r="F20" s="820">
        <v>178.48157351610587</v>
      </c>
      <c r="G20" s="802"/>
      <c r="H20" s="805" t="s">
        <v>295</v>
      </c>
      <c r="I20" s="611">
        <v>18</v>
      </c>
      <c r="J20" s="806" t="s">
        <v>227</v>
      </c>
      <c r="K20" s="818">
        <v>372.13959867908022</v>
      </c>
      <c r="L20" s="814">
        <v>136.71788902988141</v>
      </c>
      <c r="M20" s="820">
        <v>206.6891487390331</v>
      </c>
    </row>
    <row r="21" spans="1:13" ht="15" x14ac:dyDescent="0.25">
      <c r="A21" s="805" t="s">
        <v>295</v>
      </c>
      <c r="B21" s="801">
        <v>19</v>
      </c>
      <c r="C21" s="806" t="s">
        <v>50</v>
      </c>
      <c r="D21" s="818">
        <v>214</v>
      </c>
      <c r="E21" s="814">
        <v>90</v>
      </c>
      <c r="F21" s="820">
        <v>125</v>
      </c>
      <c r="G21" s="802"/>
      <c r="H21" s="805" t="s">
        <v>295</v>
      </c>
      <c r="I21" s="611">
        <v>18</v>
      </c>
      <c r="J21" s="806" t="s">
        <v>50</v>
      </c>
      <c r="K21" s="818">
        <v>343.5</v>
      </c>
      <c r="L21" s="814">
        <v>148</v>
      </c>
      <c r="M21" s="820">
        <v>192</v>
      </c>
    </row>
    <row r="22" spans="1:13" s="213" customFormat="1" ht="15" x14ac:dyDescent="0.25">
      <c r="A22" s="805"/>
      <c r="B22" s="801"/>
      <c r="C22" s="806"/>
      <c r="D22" s="818"/>
      <c r="E22" s="814"/>
      <c r="F22" s="820"/>
      <c r="G22" s="802"/>
      <c r="H22" s="805"/>
      <c r="I22" s="611"/>
      <c r="J22" s="806"/>
      <c r="K22" s="818"/>
      <c r="L22" s="814"/>
      <c r="M22" s="820"/>
    </row>
    <row r="23" spans="1:13" ht="15" x14ac:dyDescent="0.25">
      <c r="A23" s="805" t="s">
        <v>60</v>
      </c>
      <c r="B23" s="801">
        <v>14</v>
      </c>
      <c r="C23" s="806" t="s">
        <v>62</v>
      </c>
      <c r="D23" s="818">
        <v>303.18785714285707</v>
      </c>
      <c r="E23" s="814">
        <v>97.17307692307692</v>
      </c>
      <c r="F23" s="820">
        <v>208.89076923076922</v>
      </c>
      <c r="G23" s="802"/>
      <c r="H23" s="805" t="s">
        <v>60</v>
      </c>
      <c r="I23" s="611">
        <v>14</v>
      </c>
      <c r="J23" s="806" t="s">
        <v>62</v>
      </c>
      <c r="K23" s="818">
        <v>346.02428571428572</v>
      </c>
      <c r="L23" s="814">
        <v>148.41769230769231</v>
      </c>
      <c r="M23" s="820">
        <v>183.81615384615387</v>
      </c>
    </row>
    <row r="24" spans="1:13" ht="15" x14ac:dyDescent="0.25">
      <c r="A24" s="805" t="s">
        <v>60</v>
      </c>
      <c r="B24" s="801">
        <v>14</v>
      </c>
      <c r="C24" s="806" t="s">
        <v>227</v>
      </c>
      <c r="D24" s="818">
        <v>236.69657725752077</v>
      </c>
      <c r="E24" s="814">
        <v>82.402589277339558</v>
      </c>
      <c r="F24" s="820">
        <v>145.68952526267776</v>
      </c>
      <c r="G24" s="802"/>
      <c r="H24" s="805" t="s">
        <v>60</v>
      </c>
      <c r="I24" s="611">
        <v>14</v>
      </c>
      <c r="J24" s="806" t="s">
        <v>227</v>
      </c>
      <c r="K24" s="818">
        <v>299.29560002538039</v>
      </c>
      <c r="L24" s="814">
        <v>137.19829277376328</v>
      </c>
      <c r="M24" s="820">
        <v>145.09230613432845</v>
      </c>
    </row>
    <row r="25" spans="1:13" ht="15" x14ac:dyDescent="0.25">
      <c r="A25" s="807" t="s">
        <v>60</v>
      </c>
      <c r="B25" s="808">
        <v>14</v>
      </c>
      <c r="C25" s="809" t="s">
        <v>50</v>
      </c>
      <c r="D25" s="819">
        <v>258.59500000000003</v>
      </c>
      <c r="E25" s="815">
        <v>73.150000000000006</v>
      </c>
      <c r="F25" s="821">
        <v>128</v>
      </c>
      <c r="G25" s="802"/>
      <c r="H25" s="807" t="s">
        <v>60</v>
      </c>
      <c r="I25" s="612">
        <v>14</v>
      </c>
      <c r="J25" s="809" t="s">
        <v>50</v>
      </c>
      <c r="K25" s="819">
        <v>341.5</v>
      </c>
      <c r="L25" s="815">
        <v>144</v>
      </c>
      <c r="M25" s="821">
        <v>174</v>
      </c>
    </row>
  </sheetData>
  <mergeCells count="4">
    <mergeCell ref="K3:M3"/>
    <mergeCell ref="K13:M13"/>
    <mergeCell ref="D3:F3"/>
    <mergeCell ref="D13:F13"/>
  </mergeCells>
  <hyperlinks>
    <hyperlink ref="A1" location="Index!A1" display="Back to 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RowHeight="12.75" x14ac:dyDescent="0.2"/>
  <cols>
    <col min="1" max="1" width="17.85546875" customWidth="1"/>
    <col min="2" max="2" width="14" customWidth="1"/>
    <col min="3" max="3" width="16.28515625" customWidth="1"/>
    <col min="4" max="4" width="12.85546875" customWidth="1"/>
    <col min="5" max="5" width="15.140625" customWidth="1"/>
    <col min="6" max="6" width="39.28515625" customWidth="1"/>
    <col min="7" max="7" width="24.7109375" customWidth="1"/>
    <col min="8" max="8" width="20.140625" customWidth="1"/>
    <col min="9" max="10" width="15.5703125" customWidth="1"/>
  </cols>
  <sheetData>
    <row r="1" spans="1:10" x14ac:dyDescent="0.2">
      <c r="A1" s="676" t="s">
        <v>162</v>
      </c>
    </row>
    <row r="2" spans="1:10" s="213" customFormat="1" x14ac:dyDescent="0.2">
      <c r="A2" s="676"/>
    </row>
    <row r="3" spans="1:10" ht="30" customHeight="1" x14ac:dyDescent="0.35">
      <c r="A3" s="723" t="s">
        <v>130</v>
      </c>
      <c r="B3" s="213"/>
      <c r="C3" s="1230" t="s">
        <v>583</v>
      </c>
      <c r="D3" s="1231"/>
      <c r="E3" s="1231"/>
      <c r="F3" s="841" t="s">
        <v>487</v>
      </c>
      <c r="G3" s="841" t="s">
        <v>488</v>
      </c>
      <c r="H3" s="841" t="s">
        <v>489</v>
      </c>
      <c r="I3" s="1230" t="s">
        <v>490</v>
      </c>
      <c r="J3" s="1231"/>
    </row>
    <row r="4" spans="1:10" ht="30" customHeight="1" thickBot="1" x14ac:dyDescent="0.25">
      <c r="A4" s="207" t="s">
        <v>158</v>
      </c>
      <c r="B4" s="425" t="s">
        <v>109</v>
      </c>
      <c r="C4" s="513" t="s">
        <v>373</v>
      </c>
      <c r="D4" s="499" t="s">
        <v>374</v>
      </c>
      <c r="E4" s="513" t="s">
        <v>375</v>
      </c>
      <c r="F4" s="490" t="s">
        <v>389</v>
      </c>
      <c r="G4" s="513" t="s">
        <v>399</v>
      </c>
      <c r="H4" s="490" t="s">
        <v>388</v>
      </c>
      <c r="I4" s="513" t="s">
        <v>131</v>
      </c>
      <c r="J4" s="508" t="s">
        <v>376</v>
      </c>
    </row>
    <row r="5" spans="1:10" ht="15.75" thickTop="1" x14ac:dyDescent="0.25">
      <c r="A5" s="327" t="s">
        <v>184</v>
      </c>
      <c r="B5" s="304" t="s">
        <v>62</v>
      </c>
      <c r="C5" s="858">
        <v>8.6090909090909093E-2</v>
      </c>
      <c r="D5" s="744">
        <v>5.9000000000000004E-2</v>
      </c>
      <c r="E5" s="858">
        <v>0.18457142857142858</v>
      </c>
      <c r="F5" s="811">
        <v>279.03750205136464</v>
      </c>
      <c r="G5" s="849">
        <v>0.25342857142857145</v>
      </c>
      <c r="H5" s="811">
        <v>11.006389178010741</v>
      </c>
      <c r="I5" s="822">
        <v>21702.108695652172</v>
      </c>
      <c r="J5" s="812">
        <v>26.057769903789019</v>
      </c>
    </row>
    <row r="6" spans="1:10" ht="15" x14ac:dyDescent="0.25">
      <c r="A6" s="133" t="s">
        <v>184</v>
      </c>
      <c r="B6" s="304" t="s">
        <v>50</v>
      </c>
      <c r="C6" s="858">
        <v>0.06</v>
      </c>
      <c r="D6" s="744">
        <v>0.05</v>
      </c>
      <c r="E6" s="858">
        <v>0.06</v>
      </c>
      <c r="F6" s="811">
        <v>203.02325581395348</v>
      </c>
      <c r="G6" s="849">
        <v>0.3</v>
      </c>
      <c r="H6" s="811">
        <v>10.50395408483995</v>
      </c>
      <c r="I6" s="822">
        <v>20000</v>
      </c>
      <c r="J6" s="812">
        <v>24.950495049504951</v>
      </c>
    </row>
    <row r="7" spans="1:10" ht="15" x14ac:dyDescent="0.25">
      <c r="A7" s="126" t="s">
        <v>184</v>
      </c>
      <c r="B7" s="847" t="s">
        <v>110</v>
      </c>
      <c r="C7" s="861">
        <v>22</v>
      </c>
      <c r="D7" s="502">
        <v>21</v>
      </c>
      <c r="E7" s="861">
        <v>21</v>
      </c>
      <c r="F7" s="839">
        <v>10</v>
      </c>
      <c r="G7" s="524">
        <v>7</v>
      </c>
      <c r="H7" s="839">
        <v>24</v>
      </c>
      <c r="I7" s="524">
        <v>23</v>
      </c>
      <c r="J7" s="506">
        <v>23</v>
      </c>
    </row>
    <row r="8" spans="1:10" x14ac:dyDescent="0.2">
      <c r="A8" s="223"/>
      <c r="B8" s="223"/>
      <c r="C8" s="223"/>
      <c r="D8" s="223"/>
      <c r="E8" s="223"/>
      <c r="F8" s="223"/>
      <c r="G8" s="223"/>
      <c r="H8" s="223"/>
      <c r="I8" s="223"/>
      <c r="J8" s="223"/>
    </row>
    <row r="9" spans="1:10" ht="30" customHeight="1" x14ac:dyDescent="0.35">
      <c r="A9" s="722" t="s">
        <v>112</v>
      </c>
      <c r="B9" s="220"/>
      <c r="C9" s="220"/>
      <c r="D9" s="220"/>
      <c r="E9" s="220"/>
      <c r="F9" s="220"/>
      <c r="G9" s="220"/>
      <c r="H9" s="220"/>
      <c r="I9" s="220"/>
      <c r="J9" s="220"/>
    </row>
    <row r="10" spans="1:10" s="213" customFormat="1" ht="30" customHeight="1" thickBot="1" x14ac:dyDescent="0.25">
      <c r="A10" s="207" t="s">
        <v>158</v>
      </c>
      <c r="B10" s="425" t="s">
        <v>109</v>
      </c>
      <c r="C10" s="513" t="s">
        <v>373</v>
      </c>
      <c r="D10" s="499" t="s">
        <v>374</v>
      </c>
      <c r="E10" s="513" t="s">
        <v>375</v>
      </c>
      <c r="F10" s="490" t="s">
        <v>389</v>
      </c>
      <c r="G10" s="513" t="s">
        <v>399</v>
      </c>
      <c r="H10" s="490" t="s">
        <v>388</v>
      </c>
      <c r="I10" s="513" t="s">
        <v>131</v>
      </c>
      <c r="J10" s="508" t="s">
        <v>376</v>
      </c>
    </row>
    <row r="11" spans="1:10" ht="15.75" thickTop="1" x14ac:dyDescent="0.25">
      <c r="A11" s="844" t="s">
        <v>56</v>
      </c>
      <c r="B11" s="303" t="s">
        <v>62</v>
      </c>
      <c r="C11" s="862">
        <v>0.11127272727272727</v>
      </c>
      <c r="D11" s="852">
        <v>6.0391304347826094E-2</v>
      </c>
      <c r="E11" s="857">
        <v>0.13800000000000001</v>
      </c>
      <c r="F11" s="845">
        <v>229.30682004669518</v>
      </c>
      <c r="G11" s="851">
        <v>0.222</v>
      </c>
      <c r="H11" s="845">
        <v>14.447819599012025</v>
      </c>
      <c r="I11" s="850">
        <v>3052.1428571428573</v>
      </c>
      <c r="J11" s="846">
        <v>8.0068607735532016</v>
      </c>
    </row>
    <row r="12" spans="1:10" ht="15" x14ac:dyDescent="0.25">
      <c r="A12" s="842" t="s">
        <v>56</v>
      </c>
      <c r="B12" s="304" t="s">
        <v>50</v>
      </c>
      <c r="C12" s="863">
        <v>6.25E-2</v>
      </c>
      <c r="D12" s="853">
        <v>0.05</v>
      </c>
      <c r="E12" s="858">
        <v>0.06</v>
      </c>
      <c r="F12" s="811">
        <v>172</v>
      </c>
      <c r="G12" s="849">
        <v>0.28000000000000003</v>
      </c>
      <c r="H12" s="811">
        <v>11.742801240401656</v>
      </c>
      <c r="I12" s="822">
        <v>1920</v>
      </c>
      <c r="J12" s="812">
        <v>4.1176470588235299</v>
      </c>
    </row>
    <row r="13" spans="1:10" ht="15" x14ac:dyDescent="0.25">
      <c r="A13" s="842" t="s">
        <v>56</v>
      </c>
      <c r="B13" s="308" t="s">
        <v>110</v>
      </c>
      <c r="C13" s="864">
        <v>22</v>
      </c>
      <c r="D13" s="854">
        <v>23</v>
      </c>
      <c r="E13" s="859">
        <v>22</v>
      </c>
      <c r="F13" s="839">
        <v>11</v>
      </c>
      <c r="G13" s="523">
        <v>7</v>
      </c>
      <c r="H13" s="839">
        <v>17</v>
      </c>
      <c r="I13" s="523">
        <v>17</v>
      </c>
      <c r="J13" s="506">
        <v>21</v>
      </c>
    </row>
    <row r="14" spans="1:10" x14ac:dyDescent="0.2">
      <c r="A14" s="249"/>
      <c r="B14" s="250"/>
      <c r="C14" s="865"/>
      <c r="D14" s="855"/>
      <c r="E14" s="860"/>
      <c r="F14" s="220"/>
      <c r="G14" s="409"/>
      <c r="H14" s="220"/>
      <c r="I14" s="409"/>
      <c r="J14" s="250"/>
    </row>
    <row r="15" spans="1:10" ht="15" x14ac:dyDescent="0.25">
      <c r="A15" s="842" t="s">
        <v>295</v>
      </c>
      <c r="B15" s="304" t="s">
        <v>62</v>
      </c>
      <c r="C15" s="863">
        <v>7.2666666666666671E-2</v>
      </c>
      <c r="D15" s="853">
        <v>8.9294117647058829E-2</v>
      </c>
      <c r="E15" s="858">
        <v>0.19313333333333332</v>
      </c>
      <c r="F15" s="811">
        <v>183.6925</v>
      </c>
      <c r="G15" s="849">
        <v>0.255</v>
      </c>
      <c r="H15" s="811">
        <v>11.309443826111025</v>
      </c>
      <c r="I15" s="822">
        <v>16224.782608695652</v>
      </c>
      <c r="J15" s="812">
        <v>2.3412933088186945</v>
      </c>
    </row>
    <row r="16" spans="1:10" ht="15" x14ac:dyDescent="0.25">
      <c r="A16" s="842" t="s">
        <v>295</v>
      </c>
      <c r="B16" s="304" t="s">
        <v>50</v>
      </c>
      <c r="C16" s="863">
        <v>0.06</v>
      </c>
      <c r="D16" s="853">
        <v>0.08</v>
      </c>
      <c r="E16" s="858">
        <v>0.13</v>
      </c>
      <c r="F16" s="811">
        <v>80</v>
      </c>
      <c r="G16" s="849">
        <v>0.27500000000000002</v>
      </c>
      <c r="H16" s="811">
        <v>9.1856436085093947</v>
      </c>
      <c r="I16" s="822">
        <v>10000</v>
      </c>
      <c r="J16" s="812">
        <v>1.6895729126587149</v>
      </c>
    </row>
    <row r="17" spans="1:10" ht="15" x14ac:dyDescent="0.25">
      <c r="A17" s="842" t="s">
        <v>295</v>
      </c>
      <c r="B17" s="308" t="s">
        <v>110</v>
      </c>
      <c r="C17" s="864">
        <v>18</v>
      </c>
      <c r="D17" s="854">
        <v>17</v>
      </c>
      <c r="E17" s="859">
        <v>15</v>
      </c>
      <c r="F17" s="839">
        <v>12</v>
      </c>
      <c r="G17" s="523">
        <v>4</v>
      </c>
      <c r="H17" s="839">
        <v>22</v>
      </c>
      <c r="I17" s="523">
        <v>23</v>
      </c>
      <c r="J17" s="506">
        <v>23</v>
      </c>
    </row>
    <row r="18" spans="1:10" x14ac:dyDescent="0.2">
      <c r="A18" s="249"/>
      <c r="B18" s="250"/>
      <c r="C18" s="865"/>
      <c r="D18" s="855"/>
      <c r="E18" s="860"/>
      <c r="F18" s="220"/>
      <c r="G18" s="409"/>
      <c r="H18" s="220"/>
      <c r="I18" s="409"/>
      <c r="J18" s="250"/>
    </row>
    <row r="19" spans="1:10" ht="15" x14ac:dyDescent="0.25">
      <c r="A19" s="842" t="s">
        <v>60</v>
      </c>
      <c r="B19" s="304" t="s">
        <v>62</v>
      </c>
      <c r="C19" s="863">
        <v>3.828666666666667E-2</v>
      </c>
      <c r="D19" s="853">
        <v>9.2281250000000009E-2</v>
      </c>
      <c r="E19" s="858">
        <v>0.12109333333333333</v>
      </c>
      <c r="F19" s="811">
        <v>66.247142857142862</v>
      </c>
      <c r="G19" s="849">
        <v>0.28655555555555551</v>
      </c>
      <c r="H19" s="811">
        <v>10.841913806678797</v>
      </c>
      <c r="I19" s="822">
        <v>162372.64705882352</v>
      </c>
      <c r="J19" s="812">
        <v>1.6516177619028005</v>
      </c>
    </row>
    <row r="20" spans="1:10" ht="15" x14ac:dyDescent="0.25">
      <c r="A20" s="842" t="s">
        <v>60</v>
      </c>
      <c r="B20" s="304" t="s">
        <v>50</v>
      </c>
      <c r="C20" s="863">
        <v>3.2000000000000001E-2</v>
      </c>
      <c r="D20" s="853">
        <v>8.0500000000000002E-2</v>
      </c>
      <c r="E20" s="858">
        <v>9.6600000000000005E-2</v>
      </c>
      <c r="F20" s="811">
        <v>59.72</v>
      </c>
      <c r="G20" s="849">
        <v>0.3</v>
      </c>
      <c r="H20" s="811">
        <v>9.401131623520758</v>
      </c>
      <c r="I20" s="822">
        <v>70000</v>
      </c>
      <c r="J20" s="812">
        <v>0.90231591448931114</v>
      </c>
    </row>
    <row r="21" spans="1:10" ht="15" x14ac:dyDescent="0.25">
      <c r="A21" s="843" t="s">
        <v>60</v>
      </c>
      <c r="B21" s="847" t="s">
        <v>110</v>
      </c>
      <c r="C21" s="866">
        <v>15</v>
      </c>
      <c r="D21" s="856">
        <v>16</v>
      </c>
      <c r="E21" s="861">
        <v>15</v>
      </c>
      <c r="F21" s="840">
        <v>14</v>
      </c>
      <c r="G21" s="524">
        <v>9</v>
      </c>
      <c r="H21" s="840">
        <v>18</v>
      </c>
      <c r="I21" s="524">
        <v>17</v>
      </c>
      <c r="J21" s="507">
        <v>17</v>
      </c>
    </row>
  </sheetData>
  <mergeCells count="2">
    <mergeCell ref="C3:E3"/>
    <mergeCell ref="I3:J3"/>
  </mergeCells>
  <hyperlinks>
    <hyperlink ref="A1" location="Index!A1" display="Back to 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heetViews>
  <sheetFormatPr defaultRowHeight="12.75" x14ac:dyDescent="0.2"/>
  <cols>
    <col min="1" max="1" width="20.42578125" style="213" customWidth="1"/>
    <col min="2" max="2" width="13.140625" style="213" customWidth="1"/>
    <col min="3" max="4" width="15.140625" customWidth="1"/>
    <col min="5" max="5" width="17.28515625" customWidth="1"/>
    <col min="6" max="6" width="17" customWidth="1"/>
    <col min="7" max="7" width="19.28515625" customWidth="1"/>
    <col min="8" max="8" width="21.28515625" customWidth="1"/>
    <col min="9" max="9" width="22" customWidth="1"/>
    <col min="10" max="10" width="20.5703125" customWidth="1"/>
    <col min="11" max="11" width="29" customWidth="1"/>
    <col min="12" max="12" width="32.7109375" customWidth="1"/>
  </cols>
  <sheetData>
    <row r="1" spans="1:12" x14ac:dyDescent="0.2">
      <c r="A1" s="676" t="s">
        <v>162</v>
      </c>
    </row>
    <row r="2" spans="1:12" s="213" customFormat="1" ht="30" customHeight="1" x14ac:dyDescent="0.2">
      <c r="A2" s="124" t="s">
        <v>387</v>
      </c>
    </row>
    <row r="3" spans="1:12" ht="30" customHeight="1" x14ac:dyDescent="0.35">
      <c r="A3" s="723" t="s">
        <v>130</v>
      </c>
      <c r="C3" s="1230" t="s">
        <v>400</v>
      </c>
      <c r="D3" s="1231"/>
      <c r="E3" s="1231"/>
      <c r="F3" s="1230" t="s">
        <v>401</v>
      </c>
      <c r="G3" s="1231"/>
      <c r="H3" s="1231"/>
      <c r="I3" s="1230" t="s">
        <v>402</v>
      </c>
      <c r="J3" s="1231"/>
      <c r="K3" s="837"/>
      <c r="L3" s="837"/>
    </row>
    <row r="4" spans="1:12" ht="30" customHeight="1" thickBot="1" x14ac:dyDescent="0.25">
      <c r="A4" s="207" t="s">
        <v>158</v>
      </c>
      <c r="B4" s="425" t="s">
        <v>109</v>
      </c>
      <c r="C4" s="834" t="s">
        <v>377</v>
      </c>
      <c r="D4" s="499" t="s">
        <v>378</v>
      </c>
      <c r="E4" s="836" t="s">
        <v>379</v>
      </c>
      <c r="F4" s="499" t="s">
        <v>380</v>
      </c>
      <c r="G4" s="836" t="s">
        <v>381</v>
      </c>
      <c r="H4" s="499" t="s">
        <v>382</v>
      </c>
      <c r="I4" s="836" t="s">
        <v>383</v>
      </c>
      <c r="J4" s="499" t="s">
        <v>384</v>
      </c>
      <c r="K4" s="728" t="s">
        <v>585</v>
      </c>
      <c r="L4" s="712" t="s">
        <v>586</v>
      </c>
    </row>
    <row r="5" spans="1:12" ht="15.75" thickTop="1" x14ac:dyDescent="0.25">
      <c r="A5" s="327" t="s">
        <v>184</v>
      </c>
      <c r="B5" s="304" t="s">
        <v>62</v>
      </c>
      <c r="C5" s="818">
        <v>1521880.5333333334</v>
      </c>
      <c r="D5" s="814">
        <v>388499.85714285716</v>
      </c>
      <c r="E5" s="818">
        <v>1089980.9285714286</v>
      </c>
      <c r="F5" s="814">
        <v>794306.8</v>
      </c>
      <c r="G5" s="818">
        <v>163134.57142857142</v>
      </c>
      <c r="H5" s="814">
        <v>684987</v>
      </c>
      <c r="I5" s="869">
        <v>19.5</v>
      </c>
      <c r="J5" s="873">
        <v>21.916666666666668</v>
      </c>
      <c r="K5" s="818">
        <v>675329</v>
      </c>
      <c r="L5" s="814">
        <v>637295.07692307688</v>
      </c>
    </row>
    <row r="6" spans="1:12" ht="15" x14ac:dyDescent="0.25">
      <c r="A6" s="133" t="s">
        <v>184</v>
      </c>
      <c r="B6" s="304" t="s">
        <v>50</v>
      </c>
      <c r="C6" s="818">
        <v>1056945</v>
      </c>
      <c r="D6" s="814">
        <v>275000</v>
      </c>
      <c r="E6" s="818">
        <v>669115.5</v>
      </c>
      <c r="F6" s="814">
        <v>357200</v>
      </c>
      <c r="G6" s="818">
        <v>68500</v>
      </c>
      <c r="H6" s="814">
        <v>382961</v>
      </c>
      <c r="I6" s="869">
        <v>15.5</v>
      </c>
      <c r="J6" s="873">
        <v>23</v>
      </c>
      <c r="K6" s="818">
        <v>609878.5</v>
      </c>
      <c r="L6" s="814">
        <v>245440</v>
      </c>
    </row>
    <row r="7" spans="1:12" ht="15" x14ac:dyDescent="0.25">
      <c r="A7" s="126" t="s">
        <v>184</v>
      </c>
      <c r="B7" s="847" t="s">
        <v>110</v>
      </c>
      <c r="C7" s="868">
        <v>15</v>
      </c>
      <c r="D7" s="502">
        <v>14</v>
      </c>
      <c r="E7" s="868">
        <v>14</v>
      </c>
      <c r="F7" s="502">
        <v>15</v>
      </c>
      <c r="G7" s="868">
        <v>14</v>
      </c>
      <c r="H7" s="502">
        <v>14</v>
      </c>
      <c r="I7" s="868">
        <v>12</v>
      </c>
      <c r="J7" s="502">
        <v>12</v>
      </c>
      <c r="K7" s="868">
        <v>14</v>
      </c>
      <c r="L7" s="502">
        <v>13</v>
      </c>
    </row>
    <row r="8" spans="1:12" x14ac:dyDescent="0.2">
      <c r="C8" s="213"/>
      <c r="D8" s="213"/>
      <c r="E8" s="213"/>
      <c r="F8" s="213"/>
      <c r="G8" s="213"/>
      <c r="H8" s="213"/>
      <c r="I8" s="213"/>
      <c r="J8" s="213"/>
      <c r="K8" s="213"/>
      <c r="L8" s="213"/>
    </row>
    <row r="9" spans="1:12" s="213" customFormat="1" ht="23.25" customHeight="1" x14ac:dyDescent="0.35">
      <c r="A9" s="722" t="s">
        <v>112</v>
      </c>
      <c r="C9" s="1230" t="s">
        <v>400</v>
      </c>
      <c r="D9" s="1231"/>
      <c r="E9" s="1231"/>
      <c r="F9" s="1230" t="s">
        <v>401</v>
      </c>
      <c r="G9" s="1231"/>
      <c r="H9" s="1231"/>
      <c r="I9" s="1230" t="s">
        <v>403</v>
      </c>
      <c r="J9" s="1231"/>
      <c r="K9" s="838"/>
      <c r="L9" s="838"/>
    </row>
    <row r="10" spans="1:12" s="213" customFormat="1" ht="26.25" thickBot="1" x14ac:dyDescent="0.25">
      <c r="A10" s="207" t="s">
        <v>158</v>
      </c>
      <c r="B10" s="425" t="s">
        <v>109</v>
      </c>
      <c r="C10" s="836" t="s">
        <v>377</v>
      </c>
      <c r="D10" s="499" t="s">
        <v>378</v>
      </c>
      <c r="E10" s="836" t="s">
        <v>379</v>
      </c>
      <c r="F10" s="499" t="s">
        <v>380</v>
      </c>
      <c r="G10" s="836" t="s">
        <v>381</v>
      </c>
      <c r="H10" s="499" t="s">
        <v>382</v>
      </c>
      <c r="I10" s="836" t="s">
        <v>383</v>
      </c>
      <c r="J10" s="499" t="s">
        <v>384</v>
      </c>
      <c r="K10" s="728" t="s">
        <v>584</v>
      </c>
      <c r="L10" s="712" t="s">
        <v>587</v>
      </c>
    </row>
    <row r="11" spans="1:12" ht="15.75" thickTop="1" x14ac:dyDescent="0.25">
      <c r="A11" s="842" t="s">
        <v>56</v>
      </c>
      <c r="B11" s="304" t="s">
        <v>62</v>
      </c>
      <c r="C11" s="818">
        <v>372653.78571428574</v>
      </c>
      <c r="D11" s="814">
        <v>98095.090909090912</v>
      </c>
      <c r="E11" s="818">
        <v>297373.36363636365</v>
      </c>
      <c r="F11" s="814">
        <v>104442</v>
      </c>
      <c r="G11" s="818">
        <v>44033.454545454544</v>
      </c>
      <c r="H11" s="814">
        <v>70682</v>
      </c>
      <c r="I11" s="869">
        <v>19.545454545454547</v>
      </c>
      <c r="J11" s="873">
        <v>21.545454545454547</v>
      </c>
      <c r="K11" s="818">
        <v>218788.66666666666</v>
      </c>
      <c r="L11" s="814">
        <v>53215.75</v>
      </c>
    </row>
    <row r="12" spans="1:12" ht="15" x14ac:dyDescent="0.25">
      <c r="A12" s="842" t="s">
        <v>56</v>
      </c>
      <c r="B12" s="304" t="s">
        <v>50</v>
      </c>
      <c r="C12" s="818">
        <v>356575.5</v>
      </c>
      <c r="D12" s="814">
        <v>57000</v>
      </c>
      <c r="E12" s="818">
        <v>95010</v>
      </c>
      <c r="F12" s="814">
        <v>63753.5</v>
      </c>
      <c r="G12" s="818">
        <v>5419</v>
      </c>
      <c r="H12" s="814">
        <v>41544.5</v>
      </c>
      <c r="I12" s="869">
        <v>15</v>
      </c>
      <c r="J12" s="873">
        <v>20</v>
      </c>
      <c r="K12" s="818">
        <v>130399</v>
      </c>
      <c r="L12" s="814">
        <v>21850</v>
      </c>
    </row>
    <row r="13" spans="1:12" ht="15" x14ac:dyDescent="0.25">
      <c r="A13" s="842" t="s">
        <v>56</v>
      </c>
      <c r="B13" s="308" t="s">
        <v>110</v>
      </c>
      <c r="C13" s="871">
        <v>21</v>
      </c>
      <c r="D13" s="501">
        <v>14</v>
      </c>
      <c r="E13" s="871">
        <v>11</v>
      </c>
      <c r="F13" s="501">
        <v>11</v>
      </c>
      <c r="G13" s="871">
        <v>14</v>
      </c>
      <c r="H13" s="501">
        <v>11</v>
      </c>
      <c r="I13" s="871">
        <v>10</v>
      </c>
      <c r="J13" s="501">
        <v>11</v>
      </c>
      <c r="K13" s="871">
        <v>11</v>
      </c>
      <c r="L13" s="501">
        <v>9</v>
      </c>
    </row>
    <row r="14" spans="1:12" x14ac:dyDescent="0.2">
      <c r="A14" s="249"/>
      <c r="B14" s="250"/>
      <c r="C14" s="197"/>
      <c r="D14" s="312"/>
      <c r="E14" s="197"/>
      <c r="F14" s="312"/>
      <c r="G14" s="197"/>
      <c r="H14" s="312"/>
      <c r="I14" s="197"/>
      <c r="J14" s="312"/>
      <c r="K14" s="197"/>
      <c r="L14" s="312"/>
    </row>
    <row r="15" spans="1:12" ht="15" x14ac:dyDescent="0.25">
      <c r="A15" s="842" t="s">
        <v>295</v>
      </c>
      <c r="B15" s="304" t="s">
        <v>62</v>
      </c>
      <c r="C15" s="818">
        <v>2430235.9</v>
      </c>
      <c r="D15" s="814">
        <v>600594.4444444445</v>
      </c>
      <c r="E15" s="818">
        <v>2025473.5555555555</v>
      </c>
      <c r="F15" s="814">
        <v>1629424.6842105263</v>
      </c>
      <c r="G15" s="818">
        <v>347108.1176470588</v>
      </c>
      <c r="H15" s="814">
        <v>1348022.125</v>
      </c>
      <c r="I15" s="869">
        <v>20.133333333333333</v>
      </c>
      <c r="J15" s="873">
        <v>25.266666666666666</v>
      </c>
      <c r="K15" s="818">
        <v>1032293.7058823529</v>
      </c>
      <c r="L15" s="814">
        <v>1304560</v>
      </c>
    </row>
    <row r="16" spans="1:12" ht="15" x14ac:dyDescent="0.25">
      <c r="A16" s="842" t="s">
        <v>295</v>
      </c>
      <c r="B16" s="304" t="s">
        <v>50</v>
      </c>
      <c r="C16" s="818">
        <v>1612538</v>
      </c>
      <c r="D16" s="814">
        <v>487991.5</v>
      </c>
      <c r="E16" s="818">
        <v>1359447</v>
      </c>
      <c r="F16" s="814">
        <v>1128000</v>
      </c>
      <c r="G16" s="818">
        <v>200000</v>
      </c>
      <c r="H16" s="814">
        <v>898061.5</v>
      </c>
      <c r="I16" s="869">
        <v>20</v>
      </c>
      <c r="J16" s="873">
        <v>30</v>
      </c>
      <c r="K16" s="818">
        <v>1019284</v>
      </c>
      <c r="L16" s="814">
        <v>828062</v>
      </c>
    </row>
    <row r="17" spans="1:12" ht="15" x14ac:dyDescent="0.25">
      <c r="A17" s="842" t="s">
        <v>295</v>
      </c>
      <c r="B17" s="308" t="s">
        <v>110</v>
      </c>
      <c r="C17" s="871">
        <v>20</v>
      </c>
      <c r="D17" s="501">
        <v>18</v>
      </c>
      <c r="E17" s="871">
        <v>18</v>
      </c>
      <c r="F17" s="501">
        <v>19</v>
      </c>
      <c r="G17" s="871">
        <v>17</v>
      </c>
      <c r="H17" s="501">
        <v>16</v>
      </c>
      <c r="I17" s="871">
        <v>15</v>
      </c>
      <c r="J17" s="501">
        <v>15</v>
      </c>
      <c r="K17" s="871">
        <v>17</v>
      </c>
      <c r="L17" s="501">
        <v>18</v>
      </c>
    </row>
    <row r="18" spans="1:12" x14ac:dyDescent="0.2">
      <c r="A18" s="249"/>
      <c r="B18" s="250"/>
      <c r="C18" s="197"/>
      <c r="D18" s="312"/>
      <c r="E18" s="197"/>
      <c r="F18" s="312"/>
      <c r="G18" s="197"/>
      <c r="H18" s="312"/>
      <c r="I18" s="197"/>
      <c r="J18" s="312"/>
      <c r="K18" s="197"/>
      <c r="L18" s="312"/>
    </row>
    <row r="19" spans="1:12" ht="15" x14ac:dyDescent="0.25">
      <c r="A19" s="842" t="s">
        <v>60</v>
      </c>
      <c r="B19" s="304" t="s">
        <v>62</v>
      </c>
      <c r="C19" s="818">
        <v>29964416.222222224</v>
      </c>
      <c r="D19" s="814">
        <v>7689085.7058823528</v>
      </c>
      <c r="E19" s="818">
        <v>24035442.470588237</v>
      </c>
      <c r="F19" s="814">
        <v>27846440.111111112</v>
      </c>
      <c r="G19" s="818">
        <v>5745253.7058823528</v>
      </c>
      <c r="H19" s="814">
        <v>16091915.235294119</v>
      </c>
      <c r="I19" s="869">
        <v>18.535294117647059</v>
      </c>
      <c r="J19" s="873">
        <v>26.670588235294115</v>
      </c>
      <c r="K19" s="818">
        <v>20620517.75</v>
      </c>
      <c r="L19" s="814">
        <v>16297954.94117647</v>
      </c>
    </row>
    <row r="20" spans="1:12" ht="15" x14ac:dyDescent="0.25">
      <c r="A20" s="842" t="s">
        <v>60</v>
      </c>
      <c r="B20" s="304" t="s">
        <v>50</v>
      </c>
      <c r="C20" s="818">
        <v>11890538.5</v>
      </c>
      <c r="D20" s="814">
        <v>4390173</v>
      </c>
      <c r="E20" s="818">
        <v>8665952</v>
      </c>
      <c r="F20" s="814">
        <v>6078649.5</v>
      </c>
      <c r="G20" s="818">
        <v>2075916</v>
      </c>
      <c r="H20" s="814">
        <v>4300000</v>
      </c>
      <c r="I20" s="869">
        <v>16.7</v>
      </c>
      <c r="J20" s="873">
        <v>30</v>
      </c>
      <c r="K20" s="818">
        <v>8972914.5</v>
      </c>
      <c r="L20" s="814">
        <v>4300000</v>
      </c>
    </row>
    <row r="21" spans="1:12" ht="15" x14ac:dyDescent="0.25">
      <c r="A21" s="843" t="s">
        <v>60</v>
      </c>
      <c r="B21" s="847" t="s">
        <v>110</v>
      </c>
      <c r="C21" s="868">
        <v>18</v>
      </c>
      <c r="D21" s="502">
        <v>17</v>
      </c>
      <c r="E21" s="868">
        <v>17</v>
      </c>
      <c r="F21" s="502">
        <v>18</v>
      </c>
      <c r="G21" s="868">
        <v>17</v>
      </c>
      <c r="H21" s="502">
        <v>17</v>
      </c>
      <c r="I21" s="868">
        <v>17</v>
      </c>
      <c r="J21" s="502">
        <v>17</v>
      </c>
      <c r="K21" s="868">
        <v>16</v>
      </c>
      <c r="L21" s="502">
        <v>17</v>
      </c>
    </row>
    <row r="23" spans="1:12" ht="30" customHeight="1" x14ac:dyDescent="0.2">
      <c r="A23" s="124" t="s">
        <v>386</v>
      </c>
    </row>
    <row r="24" spans="1:12" ht="30" customHeight="1" x14ac:dyDescent="0.35">
      <c r="A24" s="723" t="s">
        <v>130</v>
      </c>
      <c r="C24" s="1230" t="s">
        <v>400</v>
      </c>
      <c r="D24" s="1231"/>
      <c r="E24" s="1231"/>
      <c r="F24" s="1230" t="s">
        <v>401</v>
      </c>
      <c r="G24" s="1231"/>
      <c r="H24" s="1231"/>
      <c r="I24" s="1230" t="s">
        <v>403</v>
      </c>
      <c r="J24" s="1231"/>
      <c r="K24" s="838"/>
      <c r="L24" s="838"/>
    </row>
    <row r="25" spans="1:12" ht="30" customHeight="1" thickBot="1" x14ac:dyDescent="0.25">
      <c r="A25" s="207" t="s">
        <v>158</v>
      </c>
      <c r="B25" s="425" t="s">
        <v>109</v>
      </c>
      <c r="C25" s="836" t="s">
        <v>390</v>
      </c>
      <c r="D25" s="499" t="s">
        <v>391</v>
      </c>
      <c r="E25" s="836" t="s">
        <v>392</v>
      </c>
      <c r="F25" s="499" t="s">
        <v>393</v>
      </c>
      <c r="G25" s="836" t="s">
        <v>394</v>
      </c>
      <c r="H25" s="499" t="s">
        <v>395</v>
      </c>
      <c r="I25" s="836" t="s">
        <v>396</v>
      </c>
      <c r="J25" s="499" t="s">
        <v>397</v>
      </c>
      <c r="K25" s="728" t="s">
        <v>588</v>
      </c>
      <c r="L25" s="712" t="s">
        <v>589</v>
      </c>
    </row>
    <row r="26" spans="1:12" ht="15.75" thickTop="1" x14ac:dyDescent="0.25">
      <c r="A26" s="327" t="s">
        <v>184</v>
      </c>
      <c r="B26" s="304" t="s">
        <v>62</v>
      </c>
      <c r="C26" s="818">
        <v>1278.884290716866</v>
      </c>
      <c r="D26" s="814">
        <v>342.98211975654516</v>
      </c>
      <c r="E26" s="818">
        <v>968.79007402634818</v>
      </c>
      <c r="F26" s="814">
        <v>630.4408895391407</v>
      </c>
      <c r="G26" s="818">
        <v>156.73853990457391</v>
      </c>
      <c r="H26" s="814">
        <v>524.82164698688234</v>
      </c>
      <c r="I26" s="869">
        <v>19.5</v>
      </c>
      <c r="J26" s="873">
        <v>21.916666666666668</v>
      </c>
      <c r="K26" s="818">
        <v>608.82423091448038</v>
      </c>
      <c r="L26" s="814">
        <v>462.92696804854523</v>
      </c>
    </row>
    <row r="27" spans="1:12" ht="15" x14ac:dyDescent="0.25">
      <c r="A27" s="133" t="s">
        <v>184</v>
      </c>
      <c r="B27" s="304" t="s">
        <v>50</v>
      </c>
      <c r="C27" s="818">
        <v>933.33333333333326</v>
      </c>
      <c r="D27" s="814">
        <v>300</v>
      </c>
      <c r="E27" s="818">
        <v>633.95966666666664</v>
      </c>
      <c r="F27" s="814">
        <v>353.23401039845714</v>
      </c>
      <c r="G27" s="818">
        <v>91.583333333333343</v>
      </c>
      <c r="H27" s="814">
        <v>297.5455733173111</v>
      </c>
      <c r="I27" s="869">
        <v>15.5</v>
      </c>
      <c r="J27" s="873">
        <v>23</v>
      </c>
      <c r="K27" s="818">
        <v>594.18722859491868</v>
      </c>
      <c r="L27" s="814">
        <v>316.16666666666669</v>
      </c>
    </row>
    <row r="28" spans="1:12" ht="15" x14ac:dyDescent="0.25">
      <c r="A28" s="126" t="s">
        <v>184</v>
      </c>
      <c r="B28" s="847" t="s">
        <v>110</v>
      </c>
      <c r="C28" s="868">
        <v>15</v>
      </c>
      <c r="D28" s="502">
        <v>14</v>
      </c>
      <c r="E28" s="868">
        <v>14</v>
      </c>
      <c r="F28" s="502">
        <v>15</v>
      </c>
      <c r="G28" s="868">
        <v>14</v>
      </c>
      <c r="H28" s="502">
        <v>14</v>
      </c>
      <c r="I28" s="868">
        <v>12</v>
      </c>
      <c r="J28" s="502">
        <v>12</v>
      </c>
      <c r="K28" s="868">
        <v>14</v>
      </c>
      <c r="L28" s="502">
        <v>13</v>
      </c>
    </row>
    <row r="29" spans="1:12" x14ac:dyDescent="0.2">
      <c r="I29" s="213"/>
      <c r="J29" s="213"/>
    </row>
    <row r="30" spans="1:12" s="213" customFormat="1" ht="23.25" customHeight="1" x14ac:dyDescent="0.35">
      <c r="A30" s="723" t="s">
        <v>112</v>
      </c>
      <c r="C30" s="1230" t="s">
        <v>400</v>
      </c>
      <c r="D30" s="1231"/>
      <c r="E30" s="1231"/>
      <c r="F30" s="1230" t="s">
        <v>401</v>
      </c>
      <c r="G30" s="1231"/>
      <c r="H30" s="1231"/>
      <c r="I30" s="1230" t="s">
        <v>403</v>
      </c>
      <c r="J30" s="1231"/>
      <c r="K30" s="838"/>
      <c r="L30" s="838"/>
    </row>
    <row r="31" spans="1:12" ht="39" thickBot="1" x14ac:dyDescent="0.25">
      <c r="A31" s="207" t="s">
        <v>158</v>
      </c>
      <c r="B31" s="425" t="s">
        <v>109</v>
      </c>
      <c r="C31" s="836" t="s">
        <v>390</v>
      </c>
      <c r="D31" s="499" t="s">
        <v>391</v>
      </c>
      <c r="E31" s="836" t="s">
        <v>392</v>
      </c>
      <c r="F31" s="499" t="s">
        <v>393</v>
      </c>
      <c r="G31" s="836" t="s">
        <v>394</v>
      </c>
      <c r="H31" s="499" t="s">
        <v>395</v>
      </c>
      <c r="I31" s="836" t="s">
        <v>396</v>
      </c>
      <c r="J31" s="499" t="s">
        <v>397</v>
      </c>
      <c r="K31" s="728" t="s">
        <v>588</v>
      </c>
      <c r="L31" s="712" t="s">
        <v>589</v>
      </c>
    </row>
    <row r="32" spans="1:12" ht="15.75" thickTop="1" x14ac:dyDescent="0.25">
      <c r="A32" s="844" t="s">
        <v>56</v>
      </c>
      <c r="B32" s="303" t="s">
        <v>62</v>
      </c>
      <c r="C32" s="870">
        <v>947.04677537597411</v>
      </c>
      <c r="D32" s="848">
        <v>236.2733821739906</v>
      </c>
      <c r="E32" s="870">
        <v>810.01359725680584</v>
      </c>
      <c r="F32" s="848">
        <v>358.23836754429237</v>
      </c>
      <c r="G32" s="870">
        <v>203.87197774913565</v>
      </c>
      <c r="H32" s="848">
        <v>225.86918022466571</v>
      </c>
      <c r="I32" s="872">
        <v>19.545454545454547</v>
      </c>
      <c r="J32" s="874">
        <v>21.545454545454547</v>
      </c>
      <c r="K32" s="870">
        <v>578.55138029197406</v>
      </c>
      <c r="L32" s="848">
        <v>221.1468703708646</v>
      </c>
    </row>
    <row r="33" spans="1:12" ht="15" x14ac:dyDescent="0.25">
      <c r="A33" s="842" t="s">
        <v>56</v>
      </c>
      <c r="B33" s="304" t="s">
        <v>50</v>
      </c>
      <c r="C33" s="818">
        <v>738.63636363636363</v>
      </c>
      <c r="D33" s="814">
        <v>172.22062880055967</v>
      </c>
      <c r="E33" s="818">
        <v>553.23487348734875</v>
      </c>
      <c r="F33" s="814">
        <v>326.3085808580858</v>
      </c>
      <c r="G33" s="818">
        <v>41.730473047304727</v>
      </c>
      <c r="H33" s="814">
        <v>72.166666666666671</v>
      </c>
      <c r="I33" s="869">
        <v>15</v>
      </c>
      <c r="J33" s="873">
        <v>20</v>
      </c>
      <c r="K33" s="818">
        <v>279.82618025751071</v>
      </c>
      <c r="L33" s="814">
        <v>112</v>
      </c>
    </row>
    <row r="34" spans="1:12" ht="15" x14ac:dyDescent="0.25">
      <c r="A34" s="842" t="s">
        <v>56</v>
      </c>
      <c r="B34" s="308" t="s">
        <v>110</v>
      </c>
      <c r="C34" s="871">
        <v>0</v>
      </c>
      <c r="D34" s="501">
        <v>15</v>
      </c>
      <c r="E34" s="871">
        <v>12</v>
      </c>
      <c r="F34" s="501">
        <v>12</v>
      </c>
      <c r="G34" s="871">
        <v>14</v>
      </c>
      <c r="H34" s="501">
        <v>11</v>
      </c>
      <c r="I34" s="871">
        <v>10</v>
      </c>
      <c r="J34" s="501">
        <v>11</v>
      </c>
      <c r="K34" s="871">
        <v>12</v>
      </c>
      <c r="L34" s="501">
        <v>9</v>
      </c>
    </row>
    <row r="35" spans="1:12" x14ac:dyDescent="0.2">
      <c r="A35" s="249"/>
      <c r="B35" s="250"/>
      <c r="C35" s="197"/>
      <c r="D35" s="312"/>
      <c r="E35" s="197"/>
      <c r="F35" s="312"/>
      <c r="G35" s="197"/>
      <c r="H35" s="312"/>
      <c r="I35" s="197"/>
      <c r="J35" s="312"/>
      <c r="K35" s="197"/>
      <c r="L35" s="312"/>
    </row>
    <row r="36" spans="1:12" ht="15" x14ac:dyDescent="0.25">
      <c r="A36" s="842" t="s">
        <v>295</v>
      </c>
      <c r="B36" s="304" t="s">
        <v>62</v>
      </c>
      <c r="C36" s="818">
        <v>384.22254057881634</v>
      </c>
      <c r="D36" s="814">
        <v>92.055120365647312</v>
      </c>
      <c r="E36" s="818">
        <v>303.14353937389495</v>
      </c>
      <c r="F36" s="814">
        <v>234.46234335970917</v>
      </c>
      <c r="G36" s="818">
        <v>63.350118818464203</v>
      </c>
      <c r="H36" s="814">
        <v>174.38546043120544</v>
      </c>
      <c r="I36" s="869">
        <v>20.133333333333333</v>
      </c>
      <c r="J36" s="873">
        <v>25.266666666666666</v>
      </c>
      <c r="K36" s="818">
        <v>177.77934486679743</v>
      </c>
      <c r="L36" s="814">
        <v>191.15909195925678</v>
      </c>
    </row>
    <row r="37" spans="1:12" ht="15" x14ac:dyDescent="0.25">
      <c r="A37" s="842" t="s">
        <v>295</v>
      </c>
      <c r="B37" s="304" t="s">
        <v>50</v>
      </c>
      <c r="C37" s="818">
        <v>389.54993071146544</v>
      </c>
      <c r="D37" s="814">
        <v>69.059852815893947</v>
      </c>
      <c r="E37" s="818">
        <v>277.92337324889331</v>
      </c>
      <c r="F37" s="814">
        <v>203.90070921985816</v>
      </c>
      <c r="G37" s="818">
        <v>33.333333333333336</v>
      </c>
      <c r="H37" s="814">
        <v>157.29890159574467</v>
      </c>
      <c r="I37" s="869">
        <v>20</v>
      </c>
      <c r="J37" s="873">
        <v>30</v>
      </c>
      <c r="K37" s="818">
        <v>133.36591549295775</v>
      </c>
      <c r="L37" s="814">
        <v>186.7534163446432</v>
      </c>
    </row>
    <row r="38" spans="1:12" ht="15" x14ac:dyDescent="0.25">
      <c r="A38" s="842" t="s">
        <v>295</v>
      </c>
      <c r="B38" s="308" t="s">
        <v>110</v>
      </c>
      <c r="C38" s="871">
        <v>20</v>
      </c>
      <c r="D38" s="501">
        <v>18</v>
      </c>
      <c r="E38" s="871">
        <v>18</v>
      </c>
      <c r="F38" s="501">
        <v>19</v>
      </c>
      <c r="G38" s="871">
        <v>17</v>
      </c>
      <c r="H38" s="501">
        <v>16</v>
      </c>
      <c r="I38" s="871">
        <v>15</v>
      </c>
      <c r="J38" s="501">
        <v>15</v>
      </c>
      <c r="K38" s="871">
        <v>17</v>
      </c>
      <c r="L38" s="501">
        <v>18</v>
      </c>
    </row>
    <row r="39" spans="1:12" x14ac:dyDescent="0.2">
      <c r="A39" s="249"/>
      <c r="B39" s="250"/>
      <c r="C39" s="197"/>
      <c r="D39" s="312"/>
      <c r="E39" s="197"/>
      <c r="F39" s="312"/>
      <c r="G39" s="197"/>
      <c r="H39" s="312"/>
      <c r="I39" s="197"/>
      <c r="J39" s="312"/>
      <c r="K39" s="197"/>
      <c r="L39" s="312"/>
    </row>
    <row r="40" spans="1:12" ht="15" x14ac:dyDescent="0.25">
      <c r="A40" s="842" t="s">
        <v>60</v>
      </c>
      <c r="B40" s="304" t="s">
        <v>62</v>
      </c>
      <c r="C40" s="818">
        <v>244.13832374035033</v>
      </c>
      <c r="D40" s="814">
        <v>67.120761505236501</v>
      </c>
      <c r="E40" s="818">
        <v>191.26716955851742</v>
      </c>
      <c r="F40" s="814">
        <v>163.79618577726117</v>
      </c>
      <c r="G40" s="818">
        <v>38.542729011128699</v>
      </c>
      <c r="H40" s="814">
        <v>126.7873567280586</v>
      </c>
      <c r="I40" s="869">
        <v>18.535294117647059</v>
      </c>
      <c r="J40" s="873">
        <v>26.670588235294115</v>
      </c>
      <c r="K40" s="818">
        <v>174.66784166027287</v>
      </c>
      <c r="L40" s="814">
        <v>127.64631495574477</v>
      </c>
    </row>
    <row r="41" spans="1:12" ht="15" x14ac:dyDescent="0.25">
      <c r="A41" s="842" t="s">
        <v>60</v>
      </c>
      <c r="B41" s="304" t="s">
        <v>50</v>
      </c>
      <c r="C41" s="818">
        <v>169.51481618288341</v>
      </c>
      <c r="D41" s="814">
        <v>55.428232831594173</v>
      </c>
      <c r="E41" s="818">
        <v>127.9208596281767</v>
      </c>
      <c r="F41" s="814">
        <v>120.36750680950411</v>
      </c>
      <c r="G41" s="818">
        <v>29.484930261625429</v>
      </c>
      <c r="H41" s="815">
        <v>73.341292853487971</v>
      </c>
      <c r="I41" s="869">
        <v>16.7</v>
      </c>
      <c r="J41" s="873">
        <v>30</v>
      </c>
      <c r="K41" s="818">
        <v>133.28034461050595</v>
      </c>
      <c r="L41" s="814">
        <v>73.341292853487971</v>
      </c>
    </row>
    <row r="42" spans="1:12" ht="15" x14ac:dyDescent="0.25">
      <c r="A42" s="843" t="s">
        <v>60</v>
      </c>
      <c r="B42" s="847" t="s">
        <v>110</v>
      </c>
      <c r="C42" s="868">
        <v>18</v>
      </c>
      <c r="D42" s="502">
        <v>17</v>
      </c>
      <c r="E42" s="868">
        <v>17</v>
      </c>
      <c r="F42" s="502">
        <v>18</v>
      </c>
      <c r="G42" s="868">
        <v>17</v>
      </c>
      <c r="H42" s="840">
        <v>17</v>
      </c>
      <c r="I42" s="868">
        <v>17</v>
      </c>
      <c r="J42" s="502">
        <v>17</v>
      </c>
      <c r="K42" s="868">
        <v>16</v>
      </c>
      <c r="L42" s="502">
        <v>17</v>
      </c>
    </row>
  </sheetData>
  <mergeCells count="12">
    <mergeCell ref="F24:H24"/>
    <mergeCell ref="C24:E24"/>
    <mergeCell ref="I24:J24"/>
    <mergeCell ref="C30:E30"/>
    <mergeCell ref="F30:H30"/>
    <mergeCell ref="I30:J30"/>
    <mergeCell ref="C9:E9"/>
    <mergeCell ref="F9:H9"/>
    <mergeCell ref="I9:J9"/>
    <mergeCell ref="C3:E3"/>
    <mergeCell ref="F3:H3"/>
    <mergeCell ref="I3:J3"/>
  </mergeCells>
  <hyperlinks>
    <hyperlink ref="A1" location="Index!A1" display="Back to Index"/>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defaultRowHeight="12.75" x14ac:dyDescent="0.2"/>
  <cols>
    <col min="1" max="1" width="25.28515625" customWidth="1"/>
    <col min="2" max="2" width="13.7109375" customWidth="1"/>
    <col min="3" max="3" width="12" customWidth="1"/>
    <col min="4" max="4" width="18.140625" customWidth="1"/>
    <col min="6" max="6" width="16.7109375" customWidth="1"/>
    <col min="7" max="7" width="19.140625" customWidth="1"/>
  </cols>
  <sheetData>
    <row r="1" spans="1:7" x14ac:dyDescent="0.2">
      <c r="A1" s="676" t="s">
        <v>162</v>
      </c>
    </row>
    <row r="2" spans="1:7" s="213" customFormat="1" x14ac:dyDescent="0.2">
      <c r="A2" s="676"/>
    </row>
    <row r="3" spans="1:7" ht="15" customHeight="1" x14ac:dyDescent="0.2">
      <c r="A3" s="1232" t="s">
        <v>415</v>
      </c>
      <c r="B3" s="1232"/>
      <c r="C3" s="1232"/>
      <c r="D3" s="1232"/>
      <c r="E3" s="1232"/>
      <c r="F3" s="1175"/>
      <c r="G3" s="1175"/>
    </row>
    <row r="4" spans="1:7" ht="15" customHeight="1" x14ac:dyDescent="0.2">
      <c r="A4" s="1232"/>
      <c r="B4" s="1232"/>
      <c r="C4" s="1232"/>
      <c r="D4" s="1232"/>
      <c r="E4" s="1232"/>
      <c r="F4" s="1175"/>
      <c r="G4" s="1175"/>
    </row>
    <row r="5" spans="1:7" ht="15" customHeight="1" x14ac:dyDescent="0.2">
      <c r="A5" s="1232"/>
      <c r="B5" s="1232"/>
      <c r="C5" s="1232"/>
      <c r="D5" s="1232"/>
      <c r="E5" s="1232"/>
      <c r="F5" s="1175"/>
      <c r="G5" s="1175"/>
    </row>
    <row r="6" spans="1:7" s="213" customFormat="1" ht="15" customHeight="1" x14ac:dyDescent="0.2">
      <c r="A6" s="1175"/>
      <c r="B6" s="1175"/>
      <c r="C6" s="1175"/>
      <c r="D6" s="1175"/>
      <c r="E6" s="1175"/>
      <c r="F6" s="1175"/>
      <c r="G6" s="1175"/>
    </row>
    <row r="7" spans="1:7" s="213" customFormat="1" ht="15" customHeight="1" x14ac:dyDescent="0.25">
      <c r="A7" s="879"/>
      <c r="B7" s="879"/>
      <c r="C7" s="879"/>
      <c r="D7" s="879"/>
      <c r="E7" s="879"/>
      <c r="F7" s="217"/>
      <c r="G7" s="217"/>
    </row>
    <row r="8" spans="1:7" ht="15" x14ac:dyDescent="0.25">
      <c r="A8" s="875"/>
      <c r="B8" s="875"/>
      <c r="C8" s="1226" t="s">
        <v>405</v>
      </c>
      <c r="D8" s="1227"/>
      <c r="E8" s="1228"/>
    </row>
    <row r="9" spans="1:7" ht="15.75" thickBot="1" x14ac:dyDescent="0.3">
      <c r="A9" s="882" t="s">
        <v>404</v>
      </c>
      <c r="B9" s="568" t="s">
        <v>110</v>
      </c>
      <c r="C9" s="888" t="s">
        <v>62</v>
      </c>
      <c r="D9" s="599" t="s">
        <v>227</v>
      </c>
      <c r="E9" s="889" t="s">
        <v>50</v>
      </c>
    </row>
    <row r="10" spans="1:7" ht="15.75" thickTop="1" x14ac:dyDescent="0.25">
      <c r="A10" s="880" t="s">
        <v>56</v>
      </c>
      <c r="B10" s="506">
        <v>17</v>
      </c>
      <c r="C10" s="818">
        <v>583.15139603257774</v>
      </c>
      <c r="D10" s="814">
        <v>427.00479780671691</v>
      </c>
      <c r="E10" s="820">
        <v>120</v>
      </c>
    </row>
    <row r="11" spans="1:7" ht="15" x14ac:dyDescent="0.25">
      <c r="A11" s="880" t="s">
        <v>406</v>
      </c>
      <c r="B11" s="506">
        <v>44</v>
      </c>
      <c r="C11" s="818">
        <v>109.1421232445134</v>
      </c>
      <c r="D11" s="814">
        <v>97.180762852404641</v>
      </c>
      <c r="E11" s="820">
        <v>59.411764705882348</v>
      </c>
    </row>
    <row r="12" spans="1:7" ht="15" x14ac:dyDescent="0.25">
      <c r="A12" s="880" t="s">
        <v>407</v>
      </c>
      <c r="B12" s="506">
        <v>17</v>
      </c>
      <c r="C12" s="818">
        <v>243.24692531612951</v>
      </c>
      <c r="D12" s="814">
        <v>191.94128854703268</v>
      </c>
      <c r="E12" s="820">
        <v>61.111111111111114</v>
      </c>
    </row>
    <row r="13" spans="1:7" ht="15" x14ac:dyDescent="0.25">
      <c r="A13" s="881" t="s">
        <v>408</v>
      </c>
      <c r="B13" s="507">
        <v>10</v>
      </c>
      <c r="C13" s="819">
        <v>170.07049666666666</v>
      </c>
      <c r="D13" s="815">
        <v>141.69918205128207</v>
      </c>
      <c r="E13" s="821">
        <v>133.33333333333334</v>
      </c>
    </row>
    <row r="14" spans="1:7" s="213" customFormat="1" ht="15" x14ac:dyDescent="0.25">
      <c r="A14" s="875"/>
      <c r="B14" s="876"/>
      <c r="C14" s="877"/>
      <c r="D14" s="877"/>
      <c r="E14" s="877"/>
    </row>
    <row r="15" spans="1:7" ht="15" customHeight="1" x14ac:dyDescent="0.25">
      <c r="A15" s="875"/>
      <c r="B15" s="876"/>
      <c r="C15" s="1226" t="s">
        <v>405</v>
      </c>
      <c r="D15" s="1227"/>
      <c r="E15" s="1228"/>
    </row>
    <row r="16" spans="1:7" ht="15.75" thickBot="1" x14ac:dyDescent="0.3">
      <c r="A16" s="882" t="s">
        <v>409</v>
      </c>
      <c r="B16" s="568" t="s">
        <v>110</v>
      </c>
      <c r="C16" s="888" t="s">
        <v>62</v>
      </c>
      <c r="D16" s="599" t="s">
        <v>227</v>
      </c>
      <c r="E16" s="889" t="s">
        <v>50</v>
      </c>
    </row>
    <row r="17" spans="1:7" ht="15.75" thickTop="1" x14ac:dyDescent="0.25">
      <c r="A17" s="880" t="s">
        <v>56</v>
      </c>
      <c r="B17" s="886">
        <v>34</v>
      </c>
      <c r="C17" s="818">
        <v>378.41694800173133</v>
      </c>
      <c r="D17" s="814">
        <v>232.05692985428669</v>
      </c>
      <c r="E17" s="820">
        <v>108.97435897435898</v>
      </c>
    </row>
    <row r="18" spans="1:7" ht="15" x14ac:dyDescent="0.25">
      <c r="A18" s="880" t="s">
        <v>66</v>
      </c>
      <c r="B18" s="886">
        <v>33</v>
      </c>
      <c r="C18" s="818">
        <v>127.36799396201282</v>
      </c>
      <c r="D18" s="814">
        <v>138.60428051001821</v>
      </c>
      <c r="E18" s="820">
        <v>35.714285714285715</v>
      </c>
    </row>
    <row r="19" spans="1:7" ht="15" x14ac:dyDescent="0.25">
      <c r="A19" s="880" t="s">
        <v>410</v>
      </c>
      <c r="B19" s="886">
        <v>10</v>
      </c>
      <c r="C19" s="818">
        <v>171.6057794057794</v>
      </c>
      <c r="D19" s="814">
        <v>154.07608695652175</v>
      </c>
      <c r="E19" s="820">
        <v>36.680911680911684</v>
      </c>
    </row>
    <row r="20" spans="1:7" ht="15" x14ac:dyDescent="0.25">
      <c r="A20" s="881" t="s">
        <v>68</v>
      </c>
      <c r="B20" s="887">
        <v>11</v>
      </c>
      <c r="C20" s="819">
        <v>160.57745686274509</v>
      </c>
      <c r="D20" s="815">
        <v>143.94000236966824</v>
      </c>
      <c r="E20" s="821">
        <v>133.33333333333334</v>
      </c>
    </row>
    <row r="21" spans="1:7" s="213" customFormat="1" ht="15" x14ac:dyDescent="0.25">
      <c r="A21" s="875"/>
      <c r="B21" s="878"/>
      <c r="C21" s="877"/>
      <c r="D21" s="877"/>
      <c r="E21" s="877"/>
    </row>
    <row r="22" spans="1:7" s="213" customFormat="1" ht="15" x14ac:dyDescent="0.25">
      <c r="A22" s="875"/>
      <c r="B22" s="878"/>
      <c r="C22" s="1226" t="s">
        <v>405</v>
      </c>
      <c r="D22" s="1227"/>
      <c r="E22" s="1228"/>
      <c r="F22" s="1176" t="s">
        <v>413</v>
      </c>
      <c r="G22" s="1228"/>
    </row>
    <row r="23" spans="1:7" ht="15.75" thickBot="1" x14ac:dyDescent="0.3">
      <c r="A23" s="882" t="s">
        <v>414</v>
      </c>
      <c r="B23" s="597" t="s">
        <v>110</v>
      </c>
      <c r="C23" s="888" t="s">
        <v>62</v>
      </c>
      <c r="D23" s="599" t="s">
        <v>227</v>
      </c>
      <c r="E23" s="890" t="s">
        <v>50</v>
      </c>
      <c r="F23" s="599" t="s">
        <v>411</v>
      </c>
      <c r="G23" s="889" t="s">
        <v>412</v>
      </c>
    </row>
    <row r="24" spans="1:7" ht="15.75" thickTop="1" x14ac:dyDescent="0.25">
      <c r="A24" s="883" t="s">
        <v>414</v>
      </c>
      <c r="B24" s="884">
        <v>88</v>
      </c>
      <c r="C24" s="819">
        <v>233.54238468583264</v>
      </c>
      <c r="D24" s="815">
        <v>146.57708773894799</v>
      </c>
      <c r="E24" s="819">
        <v>83.333333333333329</v>
      </c>
      <c r="F24" s="815">
        <v>16.466666666666669</v>
      </c>
      <c r="G24" s="821">
        <v>411.99999999999989</v>
      </c>
    </row>
  </sheetData>
  <mergeCells count="5">
    <mergeCell ref="F22:G22"/>
    <mergeCell ref="C8:E8"/>
    <mergeCell ref="C15:E15"/>
    <mergeCell ref="C22:E22"/>
    <mergeCell ref="A3:G6"/>
  </mergeCells>
  <hyperlinks>
    <hyperlink ref="A1" location="Index!A1" display="Back to 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heetViews>
  <sheetFormatPr defaultRowHeight="12.75" x14ac:dyDescent="0.2"/>
  <cols>
    <col min="1" max="1" width="24.42578125" customWidth="1"/>
    <col min="2" max="2" width="17.7109375" customWidth="1"/>
    <col min="3" max="3" width="19.28515625" customWidth="1"/>
    <col min="4" max="5" width="32.85546875" customWidth="1"/>
    <col min="6" max="6" width="32.7109375" customWidth="1"/>
    <col min="7" max="7" width="22.5703125" customWidth="1"/>
    <col min="8" max="8" width="17.7109375" customWidth="1"/>
  </cols>
  <sheetData>
    <row r="1" spans="1:8" x14ac:dyDescent="0.2">
      <c r="A1" s="676" t="s">
        <v>162</v>
      </c>
    </row>
    <row r="2" spans="1:8" s="213" customFormat="1" x14ac:dyDescent="0.2">
      <c r="A2" s="676"/>
    </row>
    <row r="3" spans="1:8" s="199" customFormat="1" ht="30" customHeight="1" x14ac:dyDescent="0.35">
      <c r="A3" s="697" t="s">
        <v>130</v>
      </c>
    </row>
    <row r="4" spans="1:8" ht="60" customHeight="1" thickBot="1" x14ac:dyDescent="0.25">
      <c r="A4" s="207" t="s">
        <v>158</v>
      </c>
      <c r="B4" s="244" t="s">
        <v>109</v>
      </c>
      <c r="C4" s="968" t="s">
        <v>416</v>
      </c>
      <c r="D4" s="490" t="s">
        <v>466</v>
      </c>
      <c r="E4" s="513" t="s">
        <v>465</v>
      </c>
      <c r="F4" s="490" t="s">
        <v>464</v>
      </c>
      <c r="G4" s="513" t="s">
        <v>467</v>
      </c>
      <c r="H4" s="946" t="s">
        <v>468</v>
      </c>
    </row>
    <row r="5" spans="1:8" ht="15.75" thickTop="1" x14ac:dyDescent="0.25">
      <c r="A5" s="931" t="s">
        <v>56</v>
      </c>
      <c r="B5" s="921" t="s">
        <v>62</v>
      </c>
      <c r="C5" s="522">
        <v>10.263888888888889</v>
      </c>
      <c r="D5" s="922">
        <v>7.333333333333333</v>
      </c>
      <c r="E5" s="948">
        <v>124.30555555555556</v>
      </c>
      <c r="F5" s="867">
        <v>1478.75</v>
      </c>
      <c r="G5" s="522">
        <v>12.903225806451612</v>
      </c>
      <c r="H5" s="941">
        <v>3.7037037037037037</v>
      </c>
    </row>
    <row r="6" spans="1:8" ht="15" x14ac:dyDescent="0.25">
      <c r="A6" s="931" t="s">
        <v>56</v>
      </c>
      <c r="B6" s="921" t="s">
        <v>50</v>
      </c>
      <c r="C6" s="522">
        <v>10</v>
      </c>
      <c r="D6" s="922">
        <v>7</v>
      </c>
      <c r="E6" s="948">
        <v>117</v>
      </c>
      <c r="F6" s="867">
        <v>1250</v>
      </c>
      <c r="G6" s="522">
        <v>0</v>
      </c>
      <c r="H6" s="941">
        <v>0</v>
      </c>
    </row>
    <row r="7" spans="1:8" ht="15" x14ac:dyDescent="0.25">
      <c r="A7" s="931" t="s">
        <v>56</v>
      </c>
      <c r="B7" s="921" t="s">
        <v>417</v>
      </c>
      <c r="C7" s="522">
        <v>10</v>
      </c>
      <c r="D7" s="922">
        <v>6</v>
      </c>
      <c r="E7" s="948">
        <v>50</v>
      </c>
      <c r="F7" s="867">
        <v>2500</v>
      </c>
      <c r="G7" s="522">
        <v>0</v>
      </c>
      <c r="H7" s="941">
        <v>0</v>
      </c>
    </row>
    <row r="8" spans="1:8" ht="15" x14ac:dyDescent="0.25">
      <c r="A8" s="931" t="s">
        <v>56</v>
      </c>
      <c r="B8" s="921" t="s">
        <v>110</v>
      </c>
      <c r="C8" s="947">
        <v>36</v>
      </c>
      <c r="D8" s="611">
        <v>36</v>
      </c>
      <c r="E8" s="947">
        <v>36</v>
      </c>
      <c r="F8" s="611">
        <v>24</v>
      </c>
      <c r="G8" s="947">
        <v>31</v>
      </c>
      <c r="H8" s="944">
        <v>27</v>
      </c>
    </row>
    <row r="9" spans="1:8" ht="15" x14ac:dyDescent="0.25">
      <c r="A9" s="931" t="s">
        <v>56</v>
      </c>
      <c r="B9" s="921" t="s">
        <v>418</v>
      </c>
      <c r="C9" s="522">
        <v>7.375</v>
      </c>
      <c r="D9" s="922">
        <v>6</v>
      </c>
      <c r="E9" s="948">
        <v>77.5</v>
      </c>
      <c r="F9" s="867">
        <v>763.75</v>
      </c>
      <c r="G9" s="522">
        <v>0</v>
      </c>
      <c r="H9" s="941">
        <v>0</v>
      </c>
    </row>
    <row r="10" spans="1:8" ht="15" x14ac:dyDescent="0.25">
      <c r="A10" s="931" t="s">
        <v>56</v>
      </c>
      <c r="B10" s="921" t="s">
        <v>419</v>
      </c>
      <c r="C10" s="522">
        <v>10.125</v>
      </c>
      <c r="D10" s="922">
        <v>8</v>
      </c>
      <c r="E10" s="948">
        <v>150.75</v>
      </c>
      <c r="F10" s="867">
        <v>2040</v>
      </c>
      <c r="G10" s="522">
        <v>0</v>
      </c>
      <c r="H10" s="941">
        <v>0</v>
      </c>
    </row>
    <row r="11" spans="1:8" ht="15" x14ac:dyDescent="0.25">
      <c r="A11" s="931"/>
      <c r="B11" s="921"/>
      <c r="C11" s="523"/>
      <c r="D11" s="923"/>
      <c r="E11" s="948"/>
      <c r="F11" s="867"/>
      <c r="G11" s="523"/>
      <c r="H11" s="506"/>
    </row>
    <row r="12" spans="1:8" ht="15" x14ac:dyDescent="0.25">
      <c r="A12" s="931" t="s">
        <v>55</v>
      </c>
      <c r="B12" s="921" t="s">
        <v>62</v>
      </c>
      <c r="C12" s="522">
        <v>14.9375</v>
      </c>
      <c r="D12" s="922">
        <v>7.4333333333333336</v>
      </c>
      <c r="E12" s="948">
        <v>340.9</v>
      </c>
      <c r="F12" s="867">
        <v>7991.8571428571431</v>
      </c>
      <c r="G12" s="522">
        <v>18.75</v>
      </c>
      <c r="H12" s="941">
        <v>6.25</v>
      </c>
    </row>
    <row r="13" spans="1:8" ht="15" x14ac:dyDescent="0.25">
      <c r="A13" s="931" t="s">
        <v>55</v>
      </c>
      <c r="B13" s="921" t="s">
        <v>50</v>
      </c>
      <c r="C13" s="522">
        <v>12</v>
      </c>
      <c r="D13" s="922">
        <v>8</v>
      </c>
      <c r="E13" s="948">
        <v>210</v>
      </c>
      <c r="F13" s="867">
        <v>4725</v>
      </c>
      <c r="G13" s="522">
        <v>0</v>
      </c>
      <c r="H13" s="941">
        <v>0</v>
      </c>
    </row>
    <row r="14" spans="1:8" ht="15" x14ac:dyDescent="0.25">
      <c r="A14" s="931" t="s">
        <v>55</v>
      </c>
      <c r="B14" s="921" t="s">
        <v>417</v>
      </c>
      <c r="C14" s="522">
        <v>10</v>
      </c>
      <c r="D14" s="922">
        <v>8</v>
      </c>
      <c r="E14" s="948">
        <v>180</v>
      </c>
      <c r="F14" s="867" t="e">
        <v>#N/A</v>
      </c>
      <c r="G14" s="522">
        <v>0</v>
      </c>
      <c r="H14" s="941">
        <v>0</v>
      </c>
    </row>
    <row r="15" spans="1:8" ht="15" x14ac:dyDescent="0.25">
      <c r="A15" s="931" t="s">
        <v>55</v>
      </c>
      <c r="B15" s="921" t="s">
        <v>110</v>
      </c>
      <c r="C15" s="523">
        <v>16</v>
      </c>
      <c r="D15" s="923">
        <v>15</v>
      </c>
      <c r="E15" s="948">
        <v>15</v>
      </c>
      <c r="F15" s="867">
        <v>14</v>
      </c>
      <c r="G15" s="523">
        <v>16</v>
      </c>
      <c r="H15" s="506">
        <v>16</v>
      </c>
    </row>
    <row r="16" spans="1:8" ht="15" x14ac:dyDescent="0.25">
      <c r="A16" s="931" t="s">
        <v>55</v>
      </c>
      <c r="B16" s="921" t="s">
        <v>418</v>
      </c>
      <c r="C16" s="522">
        <v>10</v>
      </c>
      <c r="D16" s="922">
        <v>7</v>
      </c>
      <c r="E16" s="948">
        <v>150</v>
      </c>
      <c r="F16" s="867">
        <v>1587.5</v>
      </c>
      <c r="G16" s="522">
        <v>0</v>
      </c>
      <c r="H16" s="941">
        <v>0</v>
      </c>
    </row>
    <row r="17" spans="1:8" ht="15" x14ac:dyDescent="0.25">
      <c r="A17" s="936" t="s">
        <v>55</v>
      </c>
      <c r="B17" s="939" t="s">
        <v>419</v>
      </c>
      <c r="C17" s="575">
        <v>17.75</v>
      </c>
      <c r="D17" s="942">
        <v>8</v>
      </c>
      <c r="E17" s="949">
        <v>412</v>
      </c>
      <c r="F17" s="945">
        <v>9909</v>
      </c>
      <c r="G17" s="575">
        <v>0</v>
      </c>
      <c r="H17" s="943">
        <v>0</v>
      </c>
    </row>
    <row r="18" spans="1:8" ht="15" x14ac:dyDescent="0.25">
      <c r="A18" s="891"/>
      <c r="B18" s="891"/>
      <c r="C18" s="892"/>
      <c r="D18" s="892"/>
      <c r="E18" s="893"/>
      <c r="F18" s="893"/>
      <c r="G18" s="892"/>
      <c r="H18" s="892"/>
    </row>
    <row r="19" spans="1:8" s="213" customFormat="1" ht="30" customHeight="1" x14ac:dyDescent="0.35">
      <c r="A19" s="697" t="s">
        <v>112</v>
      </c>
      <c r="B19" s="918"/>
      <c r="C19" s="920"/>
      <c r="D19" s="920"/>
      <c r="E19" s="926"/>
      <c r="F19" s="926"/>
      <c r="G19" s="920"/>
      <c r="H19" s="920"/>
    </row>
    <row r="20" spans="1:8" ht="51.75" thickBot="1" x14ac:dyDescent="0.25">
      <c r="A20" s="207" t="s">
        <v>158</v>
      </c>
      <c r="B20" s="425" t="s">
        <v>109</v>
      </c>
      <c r="C20" s="950" t="s">
        <v>416</v>
      </c>
      <c r="D20" s="490" t="s">
        <v>466</v>
      </c>
      <c r="E20" s="513" t="s">
        <v>465</v>
      </c>
      <c r="F20" s="490" t="s">
        <v>464</v>
      </c>
      <c r="G20" s="513" t="s">
        <v>467</v>
      </c>
      <c r="H20" s="946" t="s">
        <v>468</v>
      </c>
    </row>
    <row r="21" spans="1:8" ht="15.75" thickTop="1" x14ac:dyDescent="0.25">
      <c r="A21" s="931" t="s">
        <v>133</v>
      </c>
      <c r="B21" s="932" t="s">
        <v>62</v>
      </c>
      <c r="C21" s="522">
        <v>9.0846153846153843</v>
      </c>
      <c r="D21" s="922">
        <v>7</v>
      </c>
      <c r="E21" s="948">
        <v>167.27777777777777</v>
      </c>
      <c r="F21" s="867">
        <v>3156.9333333333334</v>
      </c>
      <c r="G21" s="522">
        <v>14.285714285714286</v>
      </c>
      <c r="H21" s="941">
        <v>3.7037037037037037</v>
      </c>
    </row>
    <row r="22" spans="1:8" ht="15" x14ac:dyDescent="0.25">
      <c r="A22" s="931" t="s">
        <v>133</v>
      </c>
      <c r="B22" s="932" t="s">
        <v>50</v>
      </c>
      <c r="C22" s="522">
        <v>7</v>
      </c>
      <c r="D22" s="922">
        <v>7</v>
      </c>
      <c r="E22" s="948">
        <v>51</v>
      </c>
      <c r="F22" s="867">
        <v>1000</v>
      </c>
      <c r="G22" s="522">
        <v>0</v>
      </c>
      <c r="H22" s="941">
        <v>0</v>
      </c>
    </row>
    <row r="23" spans="1:8" ht="15" x14ac:dyDescent="0.25">
      <c r="A23" s="931" t="s">
        <v>133</v>
      </c>
      <c r="B23" s="932" t="s">
        <v>417</v>
      </c>
      <c r="C23" s="522">
        <v>3</v>
      </c>
      <c r="D23" s="922">
        <v>8</v>
      </c>
      <c r="E23" s="948">
        <v>28</v>
      </c>
      <c r="F23" s="867">
        <v>450</v>
      </c>
      <c r="G23" s="522">
        <v>0</v>
      </c>
      <c r="H23" s="941">
        <v>0</v>
      </c>
    </row>
    <row r="24" spans="1:8" ht="15" x14ac:dyDescent="0.25">
      <c r="A24" s="931" t="s">
        <v>133</v>
      </c>
      <c r="B24" s="932" t="s">
        <v>110</v>
      </c>
      <c r="C24" s="523">
        <v>26</v>
      </c>
      <c r="D24" s="923">
        <v>26</v>
      </c>
      <c r="E24" s="948">
        <v>27</v>
      </c>
      <c r="F24" s="867">
        <v>15</v>
      </c>
      <c r="G24" s="523">
        <v>28</v>
      </c>
      <c r="H24" s="506">
        <v>27</v>
      </c>
    </row>
    <row r="25" spans="1:8" ht="15" x14ac:dyDescent="0.25">
      <c r="A25" s="931" t="s">
        <v>133</v>
      </c>
      <c r="B25" s="932" t="s">
        <v>418</v>
      </c>
      <c r="C25" s="522">
        <v>3</v>
      </c>
      <c r="D25" s="922">
        <v>6</v>
      </c>
      <c r="E25" s="948">
        <v>28</v>
      </c>
      <c r="F25" s="867">
        <v>450</v>
      </c>
      <c r="G25" s="522">
        <v>0</v>
      </c>
      <c r="H25" s="941">
        <v>0</v>
      </c>
    </row>
    <row r="26" spans="1:8" ht="15" x14ac:dyDescent="0.25">
      <c r="A26" s="931" t="s">
        <v>133</v>
      </c>
      <c r="B26" s="932" t="s">
        <v>419</v>
      </c>
      <c r="C26" s="522">
        <v>11.875</v>
      </c>
      <c r="D26" s="922">
        <v>8</v>
      </c>
      <c r="E26" s="948">
        <v>97.5</v>
      </c>
      <c r="F26" s="867">
        <v>2620</v>
      </c>
      <c r="G26" s="522">
        <v>0</v>
      </c>
      <c r="H26" s="941">
        <v>0</v>
      </c>
    </row>
    <row r="27" spans="1:8" ht="15" x14ac:dyDescent="0.25">
      <c r="A27" s="931"/>
      <c r="B27" s="932"/>
      <c r="C27" s="523"/>
      <c r="D27" s="923"/>
      <c r="E27" s="948"/>
      <c r="F27" s="867"/>
      <c r="G27" s="523"/>
      <c r="H27" s="506"/>
    </row>
    <row r="28" spans="1:8" ht="15" x14ac:dyDescent="0.25">
      <c r="A28" s="931" t="s">
        <v>420</v>
      </c>
      <c r="B28" s="932" t="s">
        <v>62</v>
      </c>
      <c r="C28" s="522">
        <v>13.5</v>
      </c>
      <c r="D28" s="922">
        <v>7.03125</v>
      </c>
      <c r="E28" s="948">
        <v>297.25</v>
      </c>
      <c r="F28" s="867">
        <v>2193.3333333333335</v>
      </c>
      <c r="G28" s="522">
        <v>18.75</v>
      </c>
      <c r="H28" s="941">
        <v>13.333333333333334</v>
      </c>
    </row>
    <row r="29" spans="1:8" ht="15" x14ac:dyDescent="0.25">
      <c r="A29" s="931" t="s">
        <v>420</v>
      </c>
      <c r="B29" s="932" t="s">
        <v>50</v>
      </c>
      <c r="C29" s="522">
        <v>15</v>
      </c>
      <c r="D29" s="922">
        <v>6.75</v>
      </c>
      <c r="E29" s="948">
        <v>143.5</v>
      </c>
      <c r="F29" s="867">
        <v>2200</v>
      </c>
      <c r="G29" s="522">
        <v>0</v>
      </c>
      <c r="H29" s="941">
        <v>0</v>
      </c>
    </row>
    <row r="30" spans="1:8" ht="15" x14ac:dyDescent="0.25">
      <c r="A30" s="931" t="s">
        <v>420</v>
      </c>
      <c r="B30" s="932" t="s">
        <v>417</v>
      </c>
      <c r="C30" s="522">
        <v>15</v>
      </c>
      <c r="D30" s="922">
        <v>6</v>
      </c>
      <c r="E30" s="948">
        <v>40</v>
      </c>
      <c r="F30" s="867">
        <v>3000</v>
      </c>
      <c r="G30" s="522">
        <v>0</v>
      </c>
      <c r="H30" s="941">
        <v>0</v>
      </c>
    </row>
    <row r="31" spans="1:8" ht="15" x14ac:dyDescent="0.25">
      <c r="A31" s="931" t="s">
        <v>420</v>
      </c>
      <c r="B31" s="932" t="s">
        <v>110</v>
      </c>
      <c r="C31" s="523">
        <v>16</v>
      </c>
      <c r="D31" s="923">
        <v>16</v>
      </c>
      <c r="E31" s="948">
        <v>16</v>
      </c>
      <c r="F31" s="867">
        <v>9</v>
      </c>
      <c r="G31" s="523">
        <v>16</v>
      </c>
      <c r="H31" s="506">
        <v>15</v>
      </c>
    </row>
    <row r="32" spans="1:8" ht="15" x14ac:dyDescent="0.25">
      <c r="A32" s="931" t="s">
        <v>420</v>
      </c>
      <c r="B32" s="932" t="s">
        <v>418</v>
      </c>
      <c r="C32" s="522">
        <v>9.25</v>
      </c>
      <c r="D32" s="922">
        <v>6</v>
      </c>
      <c r="E32" s="948">
        <v>88.25</v>
      </c>
      <c r="F32" s="867">
        <v>2000</v>
      </c>
      <c r="G32" s="522">
        <v>0</v>
      </c>
      <c r="H32" s="941">
        <v>0</v>
      </c>
    </row>
    <row r="33" spans="1:8" ht="15" x14ac:dyDescent="0.25">
      <c r="A33" s="931" t="s">
        <v>420</v>
      </c>
      <c r="B33" s="932" t="s">
        <v>419</v>
      </c>
      <c r="C33" s="522">
        <v>16.25</v>
      </c>
      <c r="D33" s="922">
        <v>8</v>
      </c>
      <c r="E33" s="948">
        <v>221.25</v>
      </c>
      <c r="F33" s="867">
        <v>2340</v>
      </c>
      <c r="G33" s="522">
        <v>0</v>
      </c>
      <c r="H33" s="941">
        <v>0</v>
      </c>
    </row>
    <row r="34" spans="1:8" ht="15" x14ac:dyDescent="0.25">
      <c r="A34" s="931"/>
      <c r="B34" s="932"/>
      <c r="C34" s="523"/>
      <c r="D34" s="923"/>
      <c r="E34" s="948"/>
      <c r="F34" s="867"/>
      <c r="G34" s="523"/>
      <c r="H34" s="506"/>
    </row>
    <row r="35" spans="1:8" ht="15" x14ac:dyDescent="0.25">
      <c r="A35" s="931" t="s">
        <v>58</v>
      </c>
      <c r="B35" s="932" t="s">
        <v>62</v>
      </c>
      <c r="C35" s="522">
        <v>16.7</v>
      </c>
      <c r="D35" s="922">
        <v>7.2121212121212119</v>
      </c>
      <c r="E35" s="948">
        <v>471.51428571428573</v>
      </c>
      <c r="F35" s="867">
        <v>6357.1111111111113</v>
      </c>
      <c r="G35" s="522">
        <v>58.333333333333336</v>
      </c>
      <c r="H35" s="941">
        <v>2.9411764705882355</v>
      </c>
    </row>
    <row r="36" spans="1:8" ht="15" x14ac:dyDescent="0.25">
      <c r="A36" s="931" t="s">
        <v>58</v>
      </c>
      <c r="B36" s="932" t="s">
        <v>50</v>
      </c>
      <c r="C36" s="522">
        <v>15</v>
      </c>
      <c r="D36" s="922">
        <v>7.5</v>
      </c>
      <c r="E36" s="948">
        <v>300</v>
      </c>
      <c r="F36" s="867">
        <v>5000</v>
      </c>
      <c r="G36" s="522">
        <v>100</v>
      </c>
      <c r="H36" s="941">
        <v>0</v>
      </c>
    </row>
    <row r="37" spans="1:8" ht="15" x14ac:dyDescent="0.25">
      <c r="A37" s="931" t="s">
        <v>58</v>
      </c>
      <c r="B37" s="932" t="s">
        <v>417</v>
      </c>
      <c r="C37" s="522">
        <v>15</v>
      </c>
      <c r="D37" s="922">
        <v>8</v>
      </c>
      <c r="E37" s="948">
        <v>240</v>
      </c>
      <c r="F37" s="867">
        <v>5000</v>
      </c>
      <c r="G37" s="522">
        <v>100</v>
      </c>
      <c r="H37" s="941">
        <v>0</v>
      </c>
    </row>
    <row r="38" spans="1:8" ht="15" x14ac:dyDescent="0.25">
      <c r="A38" s="931" t="s">
        <v>58</v>
      </c>
      <c r="B38" s="932" t="s">
        <v>110</v>
      </c>
      <c r="C38" s="523">
        <v>35</v>
      </c>
      <c r="D38" s="923">
        <v>33</v>
      </c>
      <c r="E38" s="952">
        <v>35</v>
      </c>
      <c r="F38" s="885">
        <v>27</v>
      </c>
      <c r="G38" s="523">
        <v>36</v>
      </c>
      <c r="H38" s="506">
        <v>34</v>
      </c>
    </row>
    <row r="39" spans="1:8" ht="15" x14ac:dyDescent="0.25">
      <c r="A39" s="931" t="s">
        <v>58</v>
      </c>
      <c r="B39" s="932" t="s">
        <v>418</v>
      </c>
      <c r="C39" s="522">
        <v>15</v>
      </c>
      <c r="D39" s="922">
        <v>6.5</v>
      </c>
      <c r="E39" s="948">
        <v>240</v>
      </c>
      <c r="F39" s="867">
        <v>4000</v>
      </c>
      <c r="G39" s="522">
        <v>0</v>
      </c>
      <c r="H39" s="941">
        <v>0</v>
      </c>
    </row>
    <row r="40" spans="1:8" ht="15" x14ac:dyDescent="0.25">
      <c r="A40" s="931" t="s">
        <v>58</v>
      </c>
      <c r="B40" s="932" t="s">
        <v>419</v>
      </c>
      <c r="C40" s="522">
        <v>20</v>
      </c>
      <c r="D40" s="922">
        <v>8</v>
      </c>
      <c r="E40" s="948">
        <v>435</v>
      </c>
      <c r="F40" s="867">
        <v>7350</v>
      </c>
      <c r="G40" s="522">
        <v>100</v>
      </c>
      <c r="H40" s="941">
        <v>0</v>
      </c>
    </row>
    <row r="41" spans="1:8" ht="15" x14ac:dyDescent="0.25">
      <c r="A41" s="931"/>
      <c r="B41" s="932"/>
      <c r="C41" s="523"/>
      <c r="D41" s="923"/>
      <c r="E41" s="948"/>
      <c r="F41" s="867"/>
      <c r="G41" s="523"/>
      <c r="H41" s="506"/>
    </row>
    <row r="42" spans="1:8" ht="15" x14ac:dyDescent="0.25">
      <c r="A42" s="931" t="s">
        <v>59</v>
      </c>
      <c r="B42" s="932" t="s">
        <v>62</v>
      </c>
      <c r="C42" s="522">
        <v>28.1</v>
      </c>
      <c r="D42" s="922">
        <v>6.4655172413793105</v>
      </c>
      <c r="E42" s="948">
        <v>2607.9333333333334</v>
      </c>
      <c r="F42" s="867">
        <v>37992.178571428572</v>
      </c>
      <c r="G42" s="522">
        <v>100</v>
      </c>
      <c r="H42" s="941">
        <v>30</v>
      </c>
    </row>
    <row r="43" spans="1:8" ht="15" x14ac:dyDescent="0.25">
      <c r="A43" s="931" t="s">
        <v>59</v>
      </c>
      <c r="B43" s="932" t="s">
        <v>50</v>
      </c>
      <c r="C43" s="522">
        <v>25</v>
      </c>
      <c r="D43" s="922">
        <v>7</v>
      </c>
      <c r="E43" s="948">
        <v>1031.5</v>
      </c>
      <c r="F43" s="867">
        <v>23000</v>
      </c>
      <c r="G43" s="522">
        <v>100</v>
      </c>
      <c r="H43" s="941">
        <v>0</v>
      </c>
    </row>
    <row r="44" spans="1:8" ht="15" x14ac:dyDescent="0.25">
      <c r="A44" s="931" t="s">
        <v>59</v>
      </c>
      <c r="B44" s="932" t="s">
        <v>417</v>
      </c>
      <c r="C44" s="522">
        <v>30</v>
      </c>
      <c r="D44" s="922">
        <v>7</v>
      </c>
      <c r="E44" s="948">
        <v>700</v>
      </c>
      <c r="F44" s="867">
        <v>10000</v>
      </c>
      <c r="G44" s="522">
        <v>100</v>
      </c>
      <c r="H44" s="941">
        <v>0</v>
      </c>
    </row>
    <row r="45" spans="1:8" ht="15" x14ac:dyDescent="0.25">
      <c r="A45" s="931" t="s">
        <v>59</v>
      </c>
      <c r="B45" s="932" t="s">
        <v>110</v>
      </c>
      <c r="C45" s="523">
        <v>30</v>
      </c>
      <c r="D45" s="923">
        <v>29</v>
      </c>
      <c r="E45" s="952">
        <v>30</v>
      </c>
      <c r="F45" s="885">
        <v>28</v>
      </c>
      <c r="G45" s="523">
        <v>30</v>
      </c>
      <c r="H45" s="506">
        <v>30</v>
      </c>
    </row>
    <row r="46" spans="1:8" ht="15" x14ac:dyDescent="0.25">
      <c r="A46" s="931" t="s">
        <v>59</v>
      </c>
      <c r="B46" s="932" t="s">
        <v>418</v>
      </c>
      <c r="C46" s="522">
        <v>15.5</v>
      </c>
      <c r="D46" s="922">
        <v>6</v>
      </c>
      <c r="E46" s="948">
        <v>719.25</v>
      </c>
      <c r="F46" s="867">
        <v>15750</v>
      </c>
      <c r="G46" s="522">
        <v>100</v>
      </c>
      <c r="H46" s="941">
        <v>0</v>
      </c>
    </row>
    <row r="47" spans="1:8" ht="15" x14ac:dyDescent="0.25">
      <c r="A47" s="931" t="s">
        <v>59</v>
      </c>
      <c r="B47" s="932" t="s">
        <v>419</v>
      </c>
      <c r="C47" s="522">
        <v>30</v>
      </c>
      <c r="D47" s="922">
        <v>7</v>
      </c>
      <c r="E47" s="948">
        <v>1387.5</v>
      </c>
      <c r="F47" s="867">
        <v>34891.25</v>
      </c>
      <c r="G47" s="522">
        <v>100</v>
      </c>
      <c r="H47" s="941">
        <v>100</v>
      </c>
    </row>
    <row r="48" spans="1:8" ht="15" x14ac:dyDescent="0.25">
      <c r="A48" s="931"/>
      <c r="B48" s="932"/>
      <c r="C48" s="523"/>
      <c r="D48" s="923"/>
      <c r="E48" s="948"/>
      <c r="F48" s="867"/>
      <c r="G48" s="951"/>
      <c r="H48" s="932"/>
    </row>
    <row r="49" spans="1:8" ht="15" x14ac:dyDescent="0.25">
      <c r="A49" s="931" t="s">
        <v>60</v>
      </c>
      <c r="B49" s="932" t="s">
        <v>62</v>
      </c>
      <c r="C49" s="522">
        <v>86.037037037037038</v>
      </c>
      <c r="D49" s="922">
        <v>5.4259259259259256</v>
      </c>
      <c r="E49" s="948">
        <v>70884.2</v>
      </c>
      <c r="F49" s="867">
        <v>188559.6</v>
      </c>
      <c r="G49" s="522">
        <v>96.774193548387103</v>
      </c>
      <c r="H49" s="941">
        <v>58.064516129032256</v>
      </c>
    </row>
    <row r="50" spans="1:8" ht="15" x14ac:dyDescent="0.25">
      <c r="A50" s="931" t="s">
        <v>60</v>
      </c>
      <c r="B50" s="932" t="s">
        <v>50</v>
      </c>
      <c r="C50" s="522">
        <v>60</v>
      </c>
      <c r="D50" s="922">
        <v>5</v>
      </c>
      <c r="E50" s="948">
        <v>5540</v>
      </c>
      <c r="F50" s="867">
        <v>110000</v>
      </c>
      <c r="G50" s="522">
        <v>100</v>
      </c>
      <c r="H50" s="941">
        <v>100</v>
      </c>
    </row>
    <row r="51" spans="1:8" ht="15" x14ac:dyDescent="0.25">
      <c r="A51" s="931" t="s">
        <v>60</v>
      </c>
      <c r="B51" s="932" t="s">
        <v>417</v>
      </c>
      <c r="C51" s="522">
        <v>60</v>
      </c>
      <c r="D51" s="922">
        <v>8</v>
      </c>
      <c r="E51" s="948" t="e">
        <v>#N/A</v>
      </c>
      <c r="F51" s="867">
        <v>30000</v>
      </c>
      <c r="G51" s="522">
        <v>100</v>
      </c>
      <c r="H51" s="941">
        <v>100</v>
      </c>
    </row>
    <row r="52" spans="1:8" ht="15" x14ac:dyDescent="0.25">
      <c r="A52" s="931" t="s">
        <v>60</v>
      </c>
      <c r="B52" s="932" t="s">
        <v>110</v>
      </c>
      <c r="C52" s="523">
        <v>27</v>
      </c>
      <c r="D52" s="923">
        <v>27</v>
      </c>
      <c r="E52" s="523">
        <v>25</v>
      </c>
      <c r="F52" s="923">
        <v>25</v>
      </c>
      <c r="G52" s="523">
        <v>31</v>
      </c>
      <c r="H52" s="506">
        <v>31</v>
      </c>
    </row>
    <row r="53" spans="1:8" ht="15" x14ac:dyDescent="0.25">
      <c r="A53" s="931" t="s">
        <v>60</v>
      </c>
      <c r="B53" s="932" t="s">
        <v>418</v>
      </c>
      <c r="C53" s="522">
        <v>48.5</v>
      </c>
      <c r="D53" s="922">
        <v>4</v>
      </c>
      <c r="E53" s="948">
        <v>1800</v>
      </c>
      <c r="F53" s="867">
        <v>30000</v>
      </c>
      <c r="G53" s="522">
        <v>100</v>
      </c>
      <c r="H53" s="941">
        <v>0</v>
      </c>
    </row>
    <row r="54" spans="1:8" ht="15" x14ac:dyDescent="0.25">
      <c r="A54" s="936" t="s">
        <v>60</v>
      </c>
      <c r="B54" s="938" t="s">
        <v>419</v>
      </c>
      <c r="C54" s="575">
        <v>100</v>
      </c>
      <c r="D54" s="942">
        <v>6.5</v>
      </c>
      <c r="E54" s="949">
        <v>25000</v>
      </c>
      <c r="F54" s="945">
        <v>250000</v>
      </c>
      <c r="G54" s="575">
        <v>100</v>
      </c>
      <c r="H54" s="943">
        <v>100</v>
      </c>
    </row>
  </sheetData>
  <hyperlinks>
    <hyperlink ref="A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heetViews>
  <sheetFormatPr defaultRowHeight="12.75" x14ac:dyDescent="0.2"/>
  <cols>
    <col min="1" max="1" width="15" customWidth="1"/>
    <col min="2" max="2" width="17.85546875" customWidth="1"/>
    <col min="3" max="3" width="28.85546875" customWidth="1"/>
    <col min="4" max="4" width="17.5703125" customWidth="1"/>
    <col min="5" max="5" width="27.5703125" customWidth="1"/>
    <col min="6" max="9" width="18.28515625" customWidth="1"/>
    <col min="10" max="10" width="20.5703125" customWidth="1"/>
    <col min="11" max="11" width="18.28515625" customWidth="1"/>
  </cols>
  <sheetData>
    <row r="1" spans="1:11" s="213" customFormat="1" x14ac:dyDescent="0.2">
      <c r="A1" s="367" t="s">
        <v>591</v>
      </c>
    </row>
    <row r="2" spans="1:11" s="213" customFormat="1" x14ac:dyDescent="0.2">
      <c r="A2" s="676"/>
    </row>
    <row r="3" spans="1:11" ht="30" customHeight="1" x14ac:dyDescent="0.35">
      <c r="A3" s="1056" t="s">
        <v>130</v>
      </c>
      <c r="B3" s="1057"/>
      <c r="C3" s="1058" t="s">
        <v>123</v>
      </c>
      <c r="D3" s="1059"/>
      <c r="E3" s="1059"/>
      <c r="F3" s="1059"/>
      <c r="G3" s="1059"/>
      <c r="H3" s="1059"/>
      <c r="I3" s="1059"/>
      <c r="J3" s="1059"/>
      <c r="K3" s="1060"/>
    </row>
    <row r="4" spans="1:11" ht="45" customHeight="1" thickBot="1" x14ac:dyDescent="0.25">
      <c r="A4" s="412" t="s">
        <v>158</v>
      </c>
      <c r="B4" s="424" t="s">
        <v>109</v>
      </c>
      <c r="C4" s="403" t="s">
        <v>5</v>
      </c>
      <c r="D4" s="319" t="s">
        <v>7</v>
      </c>
      <c r="E4" s="403" t="s">
        <v>9</v>
      </c>
      <c r="F4" s="319" t="s">
        <v>11</v>
      </c>
      <c r="G4" s="403" t="s">
        <v>13</v>
      </c>
      <c r="H4" s="319" t="s">
        <v>15</v>
      </c>
      <c r="I4" s="403" t="s">
        <v>17</v>
      </c>
      <c r="J4" s="319" t="s">
        <v>19</v>
      </c>
      <c r="K4" s="403" t="s">
        <v>21</v>
      </c>
    </row>
    <row r="5" spans="1:11" ht="13.5" thickTop="1" x14ac:dyDescent="0.2">
      <c r="A5" s="84" t="s">
        <v>117</v>
      </c>
      <c r="B5" s="86" t="s">
        <v>62</v>
      </c>
      <c r="C5" s="404">
        <v>42800</v>
      </c>
      <c r="D5" s="131">
        <v>44125</v>
      </c>
      <c r="E5" s="404">
        <v>35750</v>
      </c>
      <c r="F5" s="131">
        <v>42057.884615384617</v>
      </c>
      <c r="G5" s="404">
        <v>23291.666666666668</v>
      </c>
      <c r="H5" s="131">
        <v>27400</v>
      </c>
      <c r="I5" s="404">
        <v>23000</v>
      </c>
      <c r="J5" s="131"/>
      <c r="K5" s="407">
        <v>28333.333333333332</v>
      </c>
    </row>
    <row r="6" spans="1:11" x14ac:dyDescent="0.2">
      <c r="A6" s="82" t="s">
        <v>117</v>
      </c>
      <c r="B6" s="88" t="s">
        <v>50</v>
      </c>
      <c r="C6" s="404">
        <v>45000</v>
      </c>
      <c r="D6" s="131">
        <v>39000</v>
      </c>
      <c r="E6" s="404">
        <v>34250</v>
      </c>
      <c r="F6" s="131">
        <v>40000</v>
      </c>
      <c r="G6" s="404">
        <v>24000</v>
      </c>
      <c r="H6" s="131">
        <v>26000</v>
      </c>
      <c r="I6" s="404" t="s">
        <v>118</v>
      </c>
      <c r="J6" s="131"/>
      <c r="K6" s="408">
        <v>23000</v>
      </c>
    </row>
    <row r="7" spans="1:11" x14ac:dyDescent="0.2">
      <c r="A7" s="82" t="s">
        <v>117</v>
      </c>
      <c r="B7" s="88" t="s">
        <v>110</v>
      </c>
      <c r="C7" s="260">
        <v>10</v>
      </c>
      <c r="D7" s="129">
        <v>12</v>
      </c>
      <c r="E7" s="260">
        <v>6</v>
      </c>
      <c r="F7" s="129">
        <v>26</v>
      </c>
      <c r="G7" s="260">
        <v>12</v>
      </c>
      <c r="H7" s="129">
        <v>5</v>
      </c>
      <c r="I7" s="260">
        <v>2</v>
      </c>
      <c r="J7" s="129">
        <v>0</v>
      </c>
      <c r="K7" s="405">
        <v>3</v>
      </c>
    </row>
    <row r="8" spans="1:11" x14ac:dyDescent="0.2">
      <c r="A8" s="82" t="s">
        <v>117</v>
      </c>
      <c r="B8" s="88" t="s">
        <v>119</v>
      </c>
      <c r="C8" s="404">
        <v>33000</v>
      </c>
      <c r="D8" s="131">
        <v>32875</v>
      </c>
      <c r="E8" s="404">
        <v>30625</v>
      </c>
      <c r="F8" s="131">
        <v>33125</v>
      </c>
      <c r="G8" s="404">
        <v>21500</v>
      </c>
      <c r="H8" s="131" t="s">
        <v>118</v>
      </c>
      <c r="I8" s="404" t="s">
        <v>118</v>
      </c>
      <c r="J8" s="131"/>
      <c r="K8" s="408" t="s">
        <v>118</v>
      </c>
    </row>
    <row r="9" spans="1:11" x14ac:dyDescent="0.2">
      <c r="A9" s="82" t="s">
        <v>117</v>
      </c>
      <c r="B9" s="88" t="s">
        <v>120</v>
      </c>
      <c r="C9" s="404">
        <v>50000</v>
      </c>
      <c r="D9" s="131">
        <v>60500</v>
      </c>
      <c r="E9" s="404">
        <v>37500</v>
      </c>
      <c r="F9" s="131">
        <v>50000</v>
      </c>
      <c r="G9" s="404">
        <v>26375</v>
      </c>
      <c r="H9" s="131" t="s">
        <v>118</v>
      </c>
      <c r="I9" s="404" t="s">
        <v>118</v>
      </c>
      <c r="J9" s="131"/>
      <c r="K9" s="408" t="s">
        <v>118</v>
      </c>
    </row>
    <row r="10" spans="1:11" x14ac:dyDescent="0.2">
      <c r="A10" s="8"/>
      <c r="B10" s="35"/>
      <c r="C10" s="405"/>
      <c r="D10" s="130"/>
      <c r="E10" s="262"/>
      <c r="F10" s="130"/>
      <c r="G10" s="262"/>
      <c r="H10" s="130"/>
      <c r="I10" s="262"/>
      <c r="J10" s="130"/>
      <c r="K10" s="262"/>
    </row>
    <row r="11" spans="1:11" x14ac:dyDescent="0.2">
      <c r="A11" s="82" t="s">
        <v>111</v>
      </c>
      <c r="B11" s="88" t="s">
        <v>62</v>
      </c>
      <c r="C11" s="404">
        <v>64250</v>
      </c>
      <c r="D11" s="131">
        <v>55411.36363636364</v>
      </c>
      <c r="E11" s="404">
        <v>46774.400000000001</v>
      </c>
      <c r="F11" s="131">
        <v>40272.727272727272</v>
      </c>
      <c r="G11" s="404">
        <v>32047</v>
      </c>
      <c r="H11" s="131">
        <v>27812.142857142859</v>
      </c>
      <c r="I11" s="404">
        <v>23333.333333333332</v>
      </c>
      <c r="J11" s="131">
        <v>22453.333333333332</v>
      </c>
      <c r="K11" s="408" t="s">
        <v>118</v>
      </c>
    </row>
    <row r="12" spans="1:11" x14ac:dyDescent="0.2">
      <c r="A12" s="82" t="s">
        <v>111</v>
      </c>
      <c r="B12" s="88" t="s">
        <v>50</v>
      </c>
      <c r="C12" s="404">
        <v>52500</v>
      </c>
      <c r="D12" s="131">
        <v>55000</v>
      </c>
      <c r="E12" s="404">
        <v>46500</v>
      </c>
      <c r="F12" s="131">
        <v>36000</v>
      </c>
      <c r="G12" s="404">
        <v>33000</v>
      </c>
      <c r="H12" s="131">
        <v>30000</v>
      </c>
      <c r="I12" s="404">
        <v>23000</v>
      </c>
      <c r="J12" s="131">
        <v>24000</v>
      </c>
      <c r="K12" s="408" t="s">
        <v>118</v>
      </c>
    </row>
    <row r="13" spans="1:11" x14ac:dyDescent="0.2">
      <c r="A13" s="82" t="s">
        <v>111</v>
      </c>
      <c r="B13" s="88" t="s">
        <v>110</v>
      </c>
      <c r="C13" s="260">
        <v>3</v>
      </c>
      <c r="D13" s="129">
        <v>11</v>
      </c>
      <c r="E13" s="260">
        <v>10</v>
      </c>
      <c r="F13" s="129">
        <v>11</v>
      </c>
      <c r="G13" s="260">
        <v>20</v>
      </c>
      <c r="H13" s="129">
        <v>7</v>
      </c>
      <c r="I13" s="260">
        <v>3</v>
      </c>
      <c r="J13" s="129">
        <v>6</v>
      </c>
      <c r="K13" s="405">
        <v>1</v>
      </c>
    </row>
    <row r="14" spans="1:11" x14ac:dyDescent="0.2">
      <c r="A14" s="82" t="s">
        <v>111</v>
      </c>
      <c r="B14" s="88" t="s">
        <v>119</v>
      </c>
      <c r="C14" s="404" t="s">
        <v>118</v>
      </c>
      <c r="D14" s="131">
        <v>46000</v>
      </c>
      <c r="E14" s="404">
        <v>39250</v>
      </c>
      <c r="F14" s="131">
        <v>34500</v>
      </c>
      <c r="G14" s="404">
        <v>29250</v>
      </c>
      <c r="H14" s="131">
        <v>22932.5</v>
      </c>
      <c r="I14" s="404" t="s">
        <v>118</v>
      </c>
      <c r="J14" s="131">
        <v>19540</v>
      </c>
      <c r="K14" s="408" t="s">
        <v>118</v>
      </c>
    </row>
    <row r="15" spans="1:11" x14ac:dyDescent="0.2">
      <c r="A15" s="82" t="s">
        <v>111</v>
      </c>
      <c r="B15" s="88" t="s">
        <v>120</v>
      </c>
      <c r="C15" s="404" t="s">
        <v>118</v>
      </c>
      <c r="D15" s="131">
        <v>62262.5</v>
      </c>
      <c r="E15" s="404">
        <v>54250</v>
      </c>
      <c r="F15" s="131">
        <v>47500</v>
      </c>
      <c r="G15" s="404">
        <v>36000</v>
      </c>
      <c r="H15" s="131">
        <v>31250</v>
      </c>
      <c r="I15" s="404" t="s">
        <v>118</v>
      </c>
      <c r="J15" s="131">
        <v>27500</v>
      </c>
      <c r="K15" s="408" t="s">
        <v>118</v>
      </c>
    </row>
    <row r="16" spans="1:11" x14ac:dyDescent="0.2">
      <c r="A16" s="82"/>
      <c r="B16" s="88"/>
      <c r="C16" s="260"/>
      <c r="D16" s="129"/>
      <c r="E16" s="260"/>
      <c r="F16" s="129"/>
      <c r="G16" s="260"/>
      <c r="H16" s="129"/>
      <c r="I16" s="260"/>
      <c r="J16" s="129"/>
      <c r="K16" s="405"/>
    </row>
    <row r="17" spans="1:11" x14ac:dyDescent="0.2">
      <c r="A17" s="91" t="s">
        <v>4</v>
      </c>
      <c r="B17" s="94" t="s">
        <v>62</v>
      </c>
      <c r="C17" s="404">
        <v>47750</v>
      </c>
      <c r="D17" s="131">
        <v>49522.82608695652</v>
      </c>
      <c r="E17" s="404">
        <v>42640.25</v>
      </c>
      <c r="F17" s="131">
        <v>41527.16216216216</v>
      </c>
      <c r="G17" s="404">
        <v>28763.75</v>
      </c>
      <c r="H17" s="131">
        <v>27640.416666666668</v>
      </c>
      <c r="I17" s="404">
        <v>23200</v>
      </c>
      <c r="J17" s="131">
        <v>22453.333333333332</v>
      </c>
      <c r="K17" s="408">
        <v>29570</v>
      </c>
    </row>
    <row r="18" spans="1:11" x14ac:dyDescent="0.2">
      <c r="A18" s="91" t="s">
        <v>4</v>
      </c>
      <c r="B18" s="94" t="s">
        <v>50</v>
      </c>
      <c r="C18" s="404">
        <v>50000</v>
      </c>
      <c r="D18" s="131">
        <v>50000</v>
      </c>
      <c r="E18" s="404">
        <v>39500</v>
      </c>
      <c r="F18" s="131">
        <v>40000</v>
      </c>
      <c r="G18" s="404">
        <v>29500</v>
      </c>
      <c r="H18" s="131">
        <v>28000</v>
      </c>
      <c r="I18" s="404">
        <v>23000</v>
      </c>
      <c r="J18" s="131">
        <v>24000</v>
      </c>
      <c r="K18" s="408">
        <v>28140</v>
      </c>
    </row>
    <row r="19" spans="1:11" x14ac:dyDescent="0.2">
      <c r="A19" s="91" t="s">
        <v>4</v>
      </c>
      <c r="B19" s="82" t="s">
        <v>110</v>
      </c>
      <c r="C19" s="260">
        <v>13</v>
      </c>
      <c r="D19" s="129">
        <v>23</v>
      </c>
      <c r="E19" s="260">
        <v>16</v>
      </c>
      <c r="F19" s="129">
        <v>37</v>
      </c>
      <c r="G19" s="260">
        <v>32</v>
      </c>
      <c r="H19" s="129">
        <v>12</v>
      </c>
      <c r="I19" s="260">
        <v>5</v>
      </c>
      <c r="J19" s="129">
        <v>6</v>
      </c>
      <c r="K19" s="405">
        <v>4</v>
      </c>
    </row>
    <row r="20" spans="1:11" x14ac:dyDescent="0.2">
      <c r="A20" s="91" t="s">
        <v>4</v>
      </c>
      <c r="B20" s="88" t="s">
        <v>119</v>
      </c>
      <c r="C20" s="404">
        <v>42000</v>
      </c>
      <c r="D20" s="131">
        <v>35500</v>
      </c>
      <c r="E20" s="404">
        <v>34375</v>
      </c>
      <c r="F20" s="131">
        <v>34000</v>
      </c>
      <c r="G20" s="404">
        <v>24000</v>
      </c>
      <c r="H20" s="131">
        <v>23398.75</v>
      </c>
      <c r="I20" s="404">
        <v>22000</v>
      </c>
      <c r="J20" s="131">
        <v>19540</v>
      </c>
      <c r="K20" s="408" t="s">
        <v>118</v>
      </c>
    </row>
    <row r="21" spans="1:11" x14ac:dyDescent="0.2">
      <c r="A21" s="95" t="s">
        <v>4</v>
      </c>
      <c r="B21" s="89" t="s">
        <v>120</v>
      </c>
      <c r="C21" s="406">
        <v>52500</v>
      </c>
      <c r="D21" s="132">
        <v>61000</v>
      </c>
      <c r="E21" s="406">
        <v>49000</v>
      </c>
      <c r="F21" s="132">
        <v>50000</v>
      </c>
      <c r="G21" s="406">
        <v>34000</v>
      </c>
      <c r="H21" s="132">
        <v>30625</v>
      </c>
      <c r="I21" s="406">
        <v>24000</v>
      </c>
      <c r="J21" s="132">
        <v>27500</v>
      </c>
      <c r="K21" s="406" t="s">
        <v>118</v>
      </c>
    </row>
    <row r="22" spans="1:11" x14ac:dyDescent="0.2">
      <c r="A22" s="91"/>
      <c r="B22" s="103" t="s">
        <v>121</v>
      </c>
      <c r="C22" s="34"/>
      <c r="D22" s="34"/>
      <c r="E22" s="34"/>
      <c r="F22" s="34"/>
      <c r="G22" s="34"/>
      <c r="H22" s="34"/>
      <c r="I22" s="34"/>
      <c r="J22" s="34"/>
      <c r="K22" s="34"/>
    </row>
    <row r="23" spans="1:11" x14ac:dyDescent="0.2">
      <c r="A23" s="1"/>
      <c r="C23" s="3"/>
    </row>
    <row r="24" spans="1:11" ht="30" customHeight="1" x14ac:dyDescent="0.35">
      <c r="A24" s="723" t="s">
        <v>112</v>
      </c>
      <c r="C24" s="1061" t="s">
        <v>123</v>
      </c>
      <c r="D24" s="1059"/>
      <c r="E24" s="1059"/>
      <c r="F24" s="1059"/>
      <c r="G24" s="1059"/>
      <c r="H24" s="1059"/>
      <c r="I24" s="1059"/>
      <c r="J24" s="1059"/>
      <c r="K24" s="1060"/>
    </row>
    <row r="25" spans="1:11" ht="39" thickBot="1" x14ac:dyDescent="0.25">
      <c r="A25" s="207" t="s">
        <v>158</v>
      </c>
      <c r="B25" s="203" t="s">
        <v>109</v>
      </c>
      <c r="C25" s="403" t="s">
        <v>5</v>
      </c>
      <c r="D25" s="105" t="s">
        <v>7</v>
      </c>
      <c r="E25" s="403" t="s">
        <v>9</v>
      </c>
      <c r="F25" s="105" t="s">
        <v>11</v>
      </c>
      <c r="G25" s="403" t="s">
        <v>13</v>
      </c>
      <c r="H25" s="105" t="s">
        <v>15</v>
      </c>
      <c r="I25" s="403" t="s">
        <v>17</v>
      </c>
      <c r="J25" s="105" t="s">
        <v>19</v>
      </c>
      <c r="K25" s="403" t="s">
        <v>21</v>
      </c>
    </row>
    <row r="26" spans="1:11" ht="13.5" thickTop="1" x14ac:dyDescent="0.2">
      <c r="A26" s="85" t="s">
        <v>117</v>
      </c>
      <c r="B26" s="86" t="s">
        <v>62</v>
      </c>
      <c r="C26" s="404">
        <v>39615.384615384617</v>
      </c>
      <c r="D26" s="135">
        <v>44844.444444444445</v>
      </c>
      <c r="E26" s="404">
        <v>38562.5</v>
      </c>
      <c r="F26" s="135">
        <v>32943.090909090912</v>
      </c>
      <c r="G26" s="404">
        <v>30476.666666666668</v>
      </c>
      <c r="H26" s="135">
        <v>30600</v>
      </c>
      <c r="I26" s="404">
        <v>30400</v>
      </c>
      <c r="J26" s="135">
        <v>19653.333333333332</v>
      </c>
      <c r="K26" s="407">
        <v>27500</v>
      </c>
    </row>
    <row r="27" spans="1:11" x14ac:dyDescent="0.2">
      <c r="A27" s="82" t="s">
        <v>117</v>
      </c>
      <c r="B27" s="88" t="s">
        <v>50</v>
      </c>
      <c r="C27" s="404">
        <v>38500</v>
      </c>
      <c r="D27" s="135">
        <v>45000</v>
      </c>
      <c r="E27" s="404">
        <v>37000</v>
      </c>
      <c r="F27" s="135">
        <v>32000</v>
      </c>
      <c r="G27" s="404">
        <v>28500</v>
      </c>
      <c r="H27" s="135">
        <v>30000</v>
      </c>
      <c r="I27" s="404">
        <v>31200</v>
      </c>
      <c r="J27" s="135">
        <v>24960</v>
      </c>
      <c r="K27" s="408" t="s">
        <v>118</v>
      </c>
    </row>
    <row r="28" spans="1:11" x14ac:dyDescent="0.2">
      <c r="A28" s="82" t="s">
        <v>117</v>
      </c>
      <c r="B28" s="88" t="s">
        <v>110</v>
      </c>
      <c r="C28" s="260">
        <v>13</v>
      </c>
      <c r="D28" s="134">
        <v>27</v>
      </c>
      <c r="E28" s="260">
        <v>8</v>
      </c>
      <c r="F28" s="134">
        <v>22</v>
      </c>
      <c r="G28" s="260">
        <v>18</v>
      </c>
      <c r="H28" s="134">
        <v>5</v>
      </c>
      <c r="I28" s="260">
        <v>3</v>
      </c>
      <c r="J28" s="134">
        <v>3</v>
      </c>
      <c r="K28" s="405">
        <v>2</v>
      </c>
    </row>
    <row r="29" spans="1:11" x14ac:dyDescent="0.2">
      <c r="A29" s="82" t="s">
        <v>117</v>
      </c>
      <c r="B29" s="88" t="s">
        <v>119</v>
      </c>
      <c r="C29" s="404">
        <v>25000</v>
      </c>
      <c r="D29" s="135">
        <v>37000</v>
      </c>
      <c r="E29" s="404">
        <v>29750</v>
      </c>
      <c r="F29" s="135">
        <v>27250</v>
      </c>
      <c r="G29" s="404">
        <v>22750</v>
      </c>
      <c r="H29" s="135" t="s">
        <v>118</v>
      </c>
      <c r="I29" s="404" t="s">
        <v>118</v>
      </c>
      <c r="J29" s="135" t="s">
        <v>118</v>
      </c>
      <c r="K29" s="408" t="s">
        <v>118</v>
      </c>
    </row>
    <row r="30" spans="1:11" x14ac:dyDescent="0.2">
      <c r="A30" s="82" t="s">
        <v>117</v>
      </c>
      <c r="B30" s="88" t="s">
        <v>120</v>
      </c>
      <c r="C30" s="404">
        <v>40000</v>
      </c>
      <c r="D30" s="135">
        <v>50000</v>
      </c>
      <c r="E30" s="404">
        <v>41250</v>
      </c>
      <c r="F30" s="135">
        <v>38750</v>
      </c>
      <c r="G30" s="404">
        <v>33210</v>
      </c>
      <c r="H30" s="135" t="s">
        <v>118</v>
      </c>
      <c r="I30" s="404" t="s">
        <v>118</v>
      </c>
      <c r="J30" s="135" t="s">
        <v>118</v>
      </c>
      <c r="K30" s="408" t="s">
        <v>118</v>
      </c>
    </row>
    <row r="31" spans="1:11" x14ac:dyDescent="0.2">
      <c r="A31" s="82"/>
      <c r="B31" s="88"/>
      <c r="C31" s="405"/>
      <c r="D31" s="136"/>
      <c r="E31" s="405"/>
      <c r="F31" s="136"/>
      <c r="G31" s="405"/>
      <c r="H31" s="136"/>
      <c r="I31" s="405"/>
      <c r="J31" s="136"/>
      <c r="K31" s="405"/>
    </row>
    <row r="32" spans="1:11" x14ac:dyDescent="0.2">
      <c r="A32" s="82" t="s">
        <v>113</v>
      </c>
      <c r="B32" s="88" t="s">
        <v>62</v>
      </c>
      <c r="C32" s="404">
        <v>43080</v>
      </c>
      <c r="D32" s="135">
        <v>53346.15789473684</v>
      </c>
      <c r="E32" s="404">
        <v>41229.166666666664</v>
      </c>
      <c r="F32" s="135">
        <v>40106.25</v>
      </c>
      <c r="G32" s="404">
        <v>29184.692307692309</v>
      </c>
      <c r="H32" s="135">
        <v>29120</v>
      </c>
      <c r="I32" s="404">
        <v>32333.333333333332</v>
      </c>
      <c r="J32" s="135">
        <v>23986.615384615383</v>
      </c>
      <c r="K32" s="408">
        <v>34179.571428571428</v>
      </c>
    </row>
    <row r="33" spans="1:11" x14ac:dyDescent="0.2">
      <c r="A33" s="82" t="s">
        <v>113</v>
      </c>
      <c r="B33" s="88" t="s">
        <v>50</v>
      </c>
      <c r="C33" s="404">
        <v>36400</v>
      </c>
      <c r="D33" s="135">
        <v>55000</v>
      </c>
      <c r="E33" s="404">
        <v>41000</v>
      </c>
      <c r="F33" s="135">
        <v>40000</v>
      </c>
      <c r="G33" s="404">
        <v>29750</v>
      </c>
      <c r="H33" s="135">
        <v>28080</v>
      </c>
      <c r="I33" s="404">
        <v>30000</v>
      </c>
      <c r="J33" s="135">
        <v>24000</v>
      </c>
      <c r="K33" s="408">
        <v>33257</v>
      </c>
    </row>
    <row r="34" spans="1:11" x14ac:dyDescent="0.2">
      <c r="A34" s="82" t="s">
        <v>113</v>
      </c>
      <c r="B34" s="88" t="s">
        <v>110</v>
      </c>
      <c r="C34" s="260">
        <v>5</v>
      </c>
      <c r="D34" s="134">
        <v>19</v>
      </c>
      <c r="E34" s="260">
        <v>12</v>
      </c>
      <c r="F34" s="134">
        <v>24</v>
      </c>
      <c r="G34" s="260">
        <v>26</v>
      </c>
      <c r="H34" s="134">
        <v>9</v>
      </c>
      <c r="I34" s="260">
        <v>9</v>
      </c>
      <c r="J34" s="134">
        <v>13</v>
      </c>
      <c r="K34" s="405">
        <v>7</v>
      </c>
    </row>
    <row r="35" spans="1:11" x14ac:dyDescent="0.2">
      <c r="A35" s="82" t="s">
        <v>113</v>
      </c>
      <c r="B35" s="88" t="s">
        <v>119</v>
      </c>
      <c r="C35" s="404" t="s">
        <v>118</v>
      </c>
      <c r="D35" s="135">
        <v>42500</v>
      </c>
      <c r="E35" s="404">
        <v>35562.5</v>
      </c>
      <c r="F35" s="135">
        <v>32750</v>
      </c>
      <c r="G35" s="404">
        <v>26000</v>
      </c>
      <c r="H35" s="135">
        <v>25000</v>
      </c>
      <c r="I35" s="404">
        <v>30000</v>
      </c>
      <c r="J35" s="135">
        <v>18000</v>
      </c>
      <c r="K35" s="408">
        <v>30500</v>
      </c>
    </row>
    <row r="36" spans="1:11" x14ac:dyDescent="0.2">
      <c r="A36" s="82" t="s">
        <v>113</v>
      </c>
      <c r="B36" s="88" t="s">
        <v>120</v>
      </c>
      <c r="C36" s="404" t="s">
        <v>118</v>
      </c>
      <c r="D36" s="135">
        <v>62500</v>
      </c>
      <c r="E36" s="404">
        <v>49250</v>
      </c>
      <c r="F36" s="135">
        <v>45000</v>
      </c>
      <c r="G36" s="404">
        <v>33825</v>
      </c>
      <c r="H36" s="135">
        <v>34000</v>
      </c>
      <c r="I36" s="404">
        <v>33000</v>
      </c>
      <c r="J36" s="135">
        <v>27426</v>
      </c>
      <c r="K36" s="408">
        <v>39000</v>
      </c>
    </row>
    <row r="37" spans="1:11" x14ac:dyDescent="0.2">
      <c r="A37" s="82"/>
      <c r="B37" s="88"/>
      <c r="C37" s="409"/>
      <c r="D37" s="137"/>
      <c r="E37" s="409"/>
      <c r="F37" s="137"/>
      <c r="G37" s="409"/>
      <c r="H37" s="137"/>
      <c r="I37" s="409"/>
      <c r="J37" s="137"/>
      <c r="K37" s="409"/>
    </row>
    <row r="38" spans="1:11" x14ac:dyDescent="0.2">
      <c r="A38" s="82" t="s">
        <v>114</v>
      </c>
      <c r="B38" s="88" t="s">
        <v>62</v>
      </c>
      <c r="C38" s="404">
        <v>50333.333333333336</v>
      </c>
      <c r="D38" s="135">
        <v>58600</v>
      </c>
      <c r="E38" s="404">
        <v>53250</v>
      </c>
      <c r="F38" s="135">
        <v>44322.2</v>
      </c>
      <c r="G38" s="404">
        <v>33763.461538461539</v>
      </c>
      <c r="H38" s="135">
        <v>32947.058823529413</v>
      </c>
      <c r="I38" s="404">
        <v>34775</v>
      </c>
      <c r="J38" s="135">
        <v>26560</v>
      </c>
      <c r="K38" s="408">
        <v>43590.909090909088</v>
      </c>
    </row>
    <row r="39" spans="1:11" x14ac:dyDescent="0.2">
      <c r="A39" s="82" t="s">
        <v>114</v>
      </c>
      <c r="B39" s="88" t="s">
        <v>50</v>
      </c>
      <c r="C39" s="404">
        <v>50000</v>
      </c>
      <c r="D39" s="135">
        <v>55000</v>
      </c>
      <c r="E39" s="404">
        <v>50000</v>
      </c>
      <c r="F39" s="135">
        <v>40205</v>
      </c>
      <c r="G39" s="404">
        <v>33500</v>
      </c>
      <c r="H39" s="135">
        <v>33000</v>
      </c>
      <c r="I39" s="404">
        <v>35250</v>
      </c>
      <c r="J39" s="135">
        <v>25000</v>
      </c>
      <c r="K39" s="408">
        <v>35000</v>
      </c>
    </row>
    <row r="40" spans="1:11" x14ac:dyDescent="0.2">
      <c r="A40" s="82" t="s">
        <v>114</v>
      </c>
      <c r="B40" s="88" t="s">
        <v>110</v>
      </c>
      <c r="C40" s="260">
        <v>6</v>
      </c>
      <c r="D40" s="134">
        <v>15</v>
      </c>
      <c r="E40" s="260">
        <v>22</v>
      </c>
      <c r="F40" s="134">
        <v>25</v>
      </c>
      <c r="G40" s="260">
        <v>26</v>
      </c>
      <c r="H40" s="134">
        <v>17</v>
      </c>
      <c r="I40" s="260">
        <v>20</v>
      </c>
      <c r="J40" s="134">
        <v>25</v>
      </c>
      <c r="K40" s="405">
        <v>11</v>
      </c>
    </row>
    <row r="41" spans="1:11" x14ac:dyDescent="0.2">
      <c r="A41" s="82" t="s">
        <v>114</v>
      </c>
      <c r="B41" s="88" t="s">
        <v>119</v>
      </c>
      <c r="C41" s="404">
        <v>42750</v>
      </c>
      <c r="D41" s="135">
        <v>45000</v>
      </c>
      <c r="E41" s="404">
        <v>45000</v>
      </c>
      <c r="F41" s="135">
        <v>38000</v>
      </c>
      <c r="G41" s="404">
        <v>30000</v>
      </c>
      <c r="H41" s="135">
        <v>28000</v>
      </c>
      <c r="I41" s="404">
        <v>29000</v>
      </c>
      <c r="J41" s="135">
        <v>24000</v>
      </c>
      <c r="K41" s="408">
        <v>27500</v>
      </c>
    </row>
    <row r="42" spans="1:11" x14ac:dyDescent="0.2">
      <c r="A42" s="82" t="s">
        <v>114</v>
      </c>
      <c r="B42" s="88" t="s">
        <v>120</v>
      </c>
      <c r="C42" s="404">
        <v>58750</v>
      </c>
      <c r="D42" s="135">
        <v>69500</v>
      </c>
      <c r="E42" s="404">
        <v>55000</v>
      </c>
      <c r="F42" s="135">
        <v>50000</v>
      </c>
      <c r="G42" s="404">
        <v>37400</v>
      </c>
      <c r="H42" s="135">
        <v>35000</v>
      </c>
      <c r="I42" s="404">
        <v>39250</v>
      </c>
      <c r="J42" s="135">
        <v>30000</v>
      </c>
      <c r="K42" s="408">
        <v>54750</v>
      </c>
    </row>
    <row r="43" spans="1:11" x14ac:dyDescent="0.2">
      <c r="A43" s="82"/>
      <c r="B43" s="88"/>
      <c r="C43" s="409"/>
      <c r="D43" s="137"/>
      <c r="E43" s="409"/>
      <c r="F43" s="137"/>
      <c r="G43" s="409"/>
      <c r="H43" s="137"/>
      <c r="I43" s="409"/>
      <c r="J43" s="137"/>
      <c r="K43" s="409"/>
    </row>
    <row r="44" spans="1:11" x14ac:dyDescent="0.2">
      <c r="A44" s="82" t="s">
        <v>115</v>
      </c>
      <c r="B44" s="88" t="s">
        <v>62</v>
      </c>
      <c r="C44" s="404">
        <v>72480</v>
      </c>
      <c r="D44" s="135">
        <v>70544.38461538461</v>
      </c>
      <c r="E44" s="404">
        <v>61255</v>
      </c>
      <c r="F44" s="135">
        <v>43683.178571428572</v>
      </c>
      <c r="G44" s="404">
        <v>32603.944444444445</v>
      </c>
      <c r="H44" s="135">
        <v>34146.291666666664</v>
      </c>
      <c r="I44" s="404">
        <v>38523.066666666666</v>
      </c>
      <c r="J44" s="135">
        <v>25570.424999999999</v>
      </c>
      <c r="K44" s="408">
        <v>41287.972222222226</v>
      </c>
    </row>
    <row r="45" spans="1:11" x14ac:dyDescent="0.2">
      <c r="A45" s="82" t="s">
        <v>115</v>
      </c>
      <c r="B45" s="88" t="s">
        <v>50</v>
      </c>
      <c r="C45" s="404">
        <v>80000</v>
      </c>
      <c r="D45" s="135">
        <v>55000</v>
      </c>
      <c r="E45" s="404">
        <v>52750</v>
      </c>
      <c r="F45" s="135">
        <v>40625</v>
      </c>
      <c r="G45" s="404">
        <v>34150</v>
      </c>
      <c r="H45" s="135">
        <v>32100</v>
      </c>
      <c r="I45" s="404">
        <v>38000</v>
      </c>
      <c r="J45" s="135">
        <v>24000</v>
      </c>
      <c r="K45" s="408">
        <v>33000</v>
      </c>
    </row>
    <row r="46" spans="1:11" x14ac:dyDescent="0.2">
      <c r="A46" s="82" t="s">
        <v>115</v>
      </c>
      <c r="B46" s="88" t="s">
        <v>110</v>
      </c>
      <c r="C46" s="260">
        <v>5</v>
      </c>
      <c r="D46" s="134">
        <v>13</v>
      </c>
      <c r="E46" s="260">
        <v>14</v>
      </c>
      <c r="F46" s="134">
        <v>14</v>
      </c>
      <c r="G46" s="260">
        <v>14</v>
      </c>
      <c r="H46" s="134">
        <v>12</v>
      </c>
      <c r="I46" s="260">
        <v>15</v>
      </c>
      <c r="J46" s="134">
        <v>15</v>
      </c>
      <c r="K46" s="405">
        <v>7</v>
      </c>
    </row>
    <row r="47" spans="1:11" x14ac:dyDescent="0.2">
      <c r="A47" s="82" t="s">
        <v>115</v>
      </c>
      <c r="B47" s="88" t="s">
        <v>119</v>
      </c>
      <c r="C47" s="404" t="s">
        <v>118</v>
      </c>
      <c r="D47" s="135">
        <v>50000</v>
      </c>
      <c r="E47" s="404">
        <v>50000</v>
      </c>
      <c r="F47" s="135">
        <v>34500</v>
      </c>
      <c r="G47" s="404">
        <v>30000</v>
      </c>
      <c r="H47" s="135">
        <v>30450</v>
      </c>
      <c r="I47" s="404">
        <v>32145</v>
      </c>
      <c r="J47" s="135">
        <v>22440</v>
      </c>
      <c r="K47" s="408">
        <v>30000</v>
      </c>
    </row>
    <row r="48" spans="1:11" x14ac:dyDescent="0.2">
      <c r="A48" s="82" t="s">
        <v>115</v>
      </c>
      <c r="B48" s="88" t="s">
        <v>120</v>
      </c>
      <c r="C48" s="404" t="s">
        <v>118</v>
      </c>
      <c r="D48" s="135">
        <v>75000</v>
      </c>
      <c r="E48" s="404">
        <v>79480.75</v>
      </c>
      <c r="F48" s="135">
        <v>52456.125</v>
      </c>
      <c r="G48" s="404">
        <v>36625</v>
      </c>
      <c r="H48" s="135">
        <v>37000</v>
      </c>
      <c r="I48" s="404">
        <v>44600</v>
      </c>
      <c r="J48" s="135">
        <v>29000</v>
      </c>
      <c r="K48" s="408">
        <v>35000</v>
      </c>
    </row>
    <row r="49" spans="1:11" x14ac:dyDescent="0.2">
      <c r="A49" s="82"/>
      <c r="B49" s="88"/>
      <c r="C49" s="405"/>
      <c r="D49" s="136"/>
      <c r="E49" s="405"/>
      <c r="F49" s="136"/>
      <c r="G49" s="405"/>
      <c r="H49" s="136"/>
      <c r="I49" s="405"/>
      <c r="J49" s="136"/>
      <c r="K49" s="405"/>
    </row>
    <row r="50" spans="1:11" x14ac:dyDescent="0.2">
      <c r="A50" s="82" t="s">
        <v>116</v>
      </c>
      <c r="B50" s="88" t="s">
        <v>62</v>
      </c>
      <c r="C50" s="404">
        <v>164431.47333333336</v>
      </c>
      <c r="D50" s="135">
        <v>95403.32</v>
      </c>
      <c r="E50" s="404">
        <v>89383.26416666666</v>
      </c>
      <c r="F50" s="135">
        <v>58575.922727272729</v>
      </c>
      <c r="G50" s="404">
        <v>36870.599340958601</v>
      </c>
      <c r="H50" s="135">
        <v>49518.666666666664</v>
      </c>
      <c r="I50" s="404">
        <v>65153.245454545453</v>
      </c>
      <c r="J50" s="135">
        <v>29927.96347421809</v>
      </c>
      <c r="K50" s="408">
        <v>42074.547619047618</v>
      </c>
    </row>
    <row r="51" spans="1:11" x14ac:dyDescent="0.2">
      <c r="A51" s="82" t="s">
        <v>116</v>
      </c>
      <c r="B51" s="88" t="s">
        <v>50</v>
      </c>
      <c r="C51" s="404">
        <v>192299</v>
      </c>
      <c r="D51" s="135">
        <v>94042.25</v>
      </c>
      <c r="E51" s="404">
        <v>80000</v>
      </c>
      <c r="F51" s="135">
        <v>56000</v>
      </c>
      <c r="G51" s="404">
        <v>37141.373823529415</v>
      </c>
      <c r="H51" s="135">
        <v>51000</v>
      </c>
      <c r="I51" s="404">
        <v>65000</v>
      </c>
      <c r="J51" s="135">
        <v>29000</v>
      </c>
      <c r="K51" s="408">
        <v>45143.5</v>
      </c>
    </row>
    <row r="52" spans="1:11" x14ac:dyDescent="0.2">
      <c r="A52" s="82" t="s">
        <v>116</v>
      </c>
      <c r="B52" s="88" t="s">
        <v>110</v>
      </c>
      <c r="C52" s="260">
        <v>3</v>
      </c>
      <c r="D52" s="134">
        <v>8</v>
      </c>
      <c r="E52" s="260">
        <v>12</v>
      </c>
      <c r="F52" s="134">
        <v>11</v>
      </c>
      <c r="G52" s="260">
        <v>12</v>
      </c>
      <c r="H52" s="134">
        <v>9</v>
      </c>
      <c r="I52" s="260">
        <v>11</v>
      </c>
      <c r="J52" s="134">
        <v>13</v>
      </c>
      <c r="K52" s="405">
        <v>4</v>
      </c>
    </row>
    <row r="53" spans="1:11" x14ac:dyDescent="0.2">
      <c r="A53" s="82" t="s">
        <v>116</v>
      </c>
      <c r="B53" s="88" t="s">
        <v>119</v>
      </c>
      <c r="C53" s="404" t="s">
        <v>118</v>
      </c>
      <c r="D53" s="135">
        <v>67431.5</v>
      </c>
      <c r="E53" s="404">
        <v>59984.567499999997</v>
      </c>
      <c r="F53" s="135">
        <v>47423</v>
      </c>
      <c r="G53" s="404">
        <v>31000</v>
      </c>
      <c r="H53" s="135">
        <v>44000</v>
      </c>
      <c r="I53" s="404">
        <v>47652</v>
      </c>
      <c r="J53" s="135">
        <v>27000</v>
      </c>
      <c r="K53" s="408">
        <v>41145.833333333328</v>
      </c>
    </row>
    <row r="54" spans="1:11" x14ac:dyDescent="0.2">
      <c r="A54" s="83" t="s">
        <v>116</v>
      </c>
      <c r="B54" s="89" t="s">
        <v>120</v>
      </c>
      <c r="C54" s="406" t="s">
        <v>118</v>
      </c>
      <c r="D54" s="138">
        <v>104975.015</v>
      </c>
      <c r="E54" s="406">
        <v>105721.22500000001</v>
      </c>
      <c r="F54" s="138">
        <v>67500</v>
      </c>
      <c r="G54" s="406">
        <v>41055.194444444445</v>
      </c>
      <c r="H54" s="138">
        <v>54555</v>
      </c>
      <c r="I54" s="406">
        <v>78167.5</v>
      </c>
      <c r="J54" s="138">
        <v>31200</v>
      </c>
      <c r="K54" s="406">
        <v>46072.21428571429</v>
      </c>
    </row>
    <row r="55" spans="1:11" x14ac:dyDescent="0.2">
      <c r="B55" s="103" t="s">
        <v>121</v>
      </c>
    </row>
  </sheetData>
  <mergeCells count="3">
    <mergeCell ref="A3:B3"/>
    <mergeCell ref="C3:K3"/>
    <mergeCell ref="C24:K24"/>
  </mergeCells>
  <hyperlinks>
    <hyperlink ref="A1" location="Index!A1" display="Back to Index"/>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defaultRowHeight="12.75" x14ac:dyDescent="0.2"/>
  <cols>
    <col min="1" max="1" width="17.42578125" customWidth="1"/>
    <col min="3" max="3" width="5.7109375" customWidth="1"/>
    <col min="4" max="5" width="15.7109375" customWidth="1"/>
    <col min="6" max="6" width="17.5703125" customWidth="1"/>
    <col min="7" max="12" width="15.7109375" customWidth="1"/>
    <col min="13" max="15" width="18.85546875" customWidth="1"/>
  </cols>
  <sheetData>
    <row r="1" spans="1:15" x14ac:dyDescent="0.2">
      <c r="A1" s="676" t="s">
        <v>162</v>
      </c>
    </row>
    <row r="3" spans="1:15" ht="23.25" x14ac:dyDescent="0.35">
      <c r="A3" s="777" t="s">
        <v>352</v>
      </c>
      <c r="B3" s="894"/>
      <c r="C3" s="894"/>
      <c r="D3" s="958" t="s">
        <v>421</v>
      </c>
      <c r="E3" s="956"/>
      <c r="F3" s="956"/>
      <c r="G3" s="956"/>
      <c r="H3" s="956"/>
      <c r="I3" s="956"/>
      <c r="J3" s="956"/>
      <c r="K3" s="956"/>
      <c r="L3" s="956"/>
      <c r="M3" s="956"/>
      <c r="N3" s="956"/>
      <c r="O3" s="957"/>
    </row>
    <row r="4" spans="1:15" ht="30" customHeight="1" thickBot="1" x14ac:dyDescent="0.3">
      <c r="A4" s="207" t="s">
        <v>158</v>
      </c>
      <c r="B4" s="241" t="s">
        <v>110</v>
      </c>
      <c r="C4" s="908"/>
      <c r="D4" s="959" t="s">
        <v>422</v>
      </c>
      <c r="E4" s="960" t="s">
        <v>423</v>
      </c>
      <c r="F4" s="959" t="s">
        <v>424</v>
      </c>
      <c r="G4" s="960" t="s">
        <v>425</v>
      </c>
      <c r="H4" s="959" t="s">
        <v>426</v>
      </c>
      <c r="I4" s="960" t="s">
        <v>242</v>
      </c>
      <c r="J4" s="959" t="s">
        <v>427</v>
      </c>
      <c r="K4" s="960" t="s">
        <v>428</v>
      </c>
      <c r="L4" s="959" t="s">
        <v>429</v>
      </c>
      <c r="M4" s="960" t="s">
        <v>430</v>
      </c>
      <c r="N4" s="959" t="s">
        <v>431</v>
      </c>
      <c r="O4" s="961" t="s">
        <v>432</v>
      </c>
    </row>
    <row r="5" spans="1:15" ht="15.75" thickTop="1" x14ac:dyDescent="0.25">
      <c r="A5" s="901" t="s">
        <v>133</v>
      </c>
      <c r="B5" s="923">
        <v>31</v>
      </c>
      <c r="C5" s="1233" t="s">
        <v>433</v>
      </c>
      <c r="D5" s="522">
        <v>90.322580645161295</v>
      </c>
      <c r="E5" s="897">
        <v>0</v>
      </c>
      <c r="F5" s="522">
        <v>9.67741935483871</v>
      </c>
      <c r="G5" s="897">
        <v>0</v>
      </c>
      <c r="H5" s="522">
        <v>0</v>
      </c>
      <c r="I5" s="897">
        <v>6.4516129032258061</v>
      </c>
      <c r="J5" s="522">
        <v>9.67741935483871</v>
      </c>
      <c r="K5" s="897">
        <v>3.225806451612903</v>
      </c>
      <c r="L5" s="522">
        <v>0</v>
      </c>
      <c r="M5" s="897">
        <v>16.129032258064516</v>
      </c>
      <c r="N5" s="522">
        <v>38.70967741935484</v>
      </c>
      <c r="O5" s="909">
        <v>3.225806451612903</v>
      </c>
    </row>
    <row r="6" spans="1:15" ht="15" x14ac:dyDescent="0.25">
      <c r="A6" s="901" t="s">
        <v>420</v>
      </c>
      <c r="B6" s="923">
        <v>35</v>
      </c>
      <c r="C6" s="1233"/>
      <c r="D6" s="522">
        <v>97.142857142857139</v>
      </c>
      <c r="E6" s="897">
        <v>2.8571428571428572</v>
      </c>
      <c r="F6" s="522">
        <v>8.5714285714285712</v>
      </c>
      <c r="G6" s="897">
        <v>0</v>
      </c>
      <c r="H6" s="522">
        <v>0</v>
      </c>
      <c r="I6" s="897">
        <v>0</v>
      </c>
      <c r="J6" s="522">
        <v>28.571428571428573</v>
      </c>
      <c r="K6" s="897">
        <v>28.571428571428573</v>
      </c>
      <c r="L6" s="522">
        <v>2.8571428571428572</v>
      </c>
      <c r="M6" s="897">
        <v>2.8571428571428572</v>
      </c>
      <c r="N6" s="522">
        <v>28.571428571428573</v>
      </c>
      <c r="O6" s="909">
        <v>0</v>
      </c>
    </row>
    <row r="7" spans="1:15" ht="15" x14ac:dyDescent="0.25">
      <c r="A7" s="901" t="s">
        <v>58</v>
      </c>
      <c r="B7" s="923">
        <v>47</v>
      </c>
      <c r="C7" s="1233"/>
      <c r="D7" s="522">
        <v>93.61702127659575</v>
      </c>
      <c r="E7" s="897">
        <v>8.5106382978723403</v>
      </c>
      <c r="F7" s="522">
        <v>23.404255319148938</v>
      </c>
      <c r="G7" s="897">
        <v>0</v>
      </c>
      <c r="H7" s="522">
        <v>0</v>
      </c>
      <c r="I7" s="897">
        <v>2.1276595744680851</v>
      </c>
      <c r="J7" s="522">
        <v>12.76595744680851</v>
      </c>
      <c r="K7" s="897">
        <v>12.76595744680851</v>
      </c>
      <c r="L7" s="522">
        <v>0</v>
      </c>
      <c r="M7" s="897">
        <v>27.659574468085108</v>
      </c>
      <c r="N7" s="522">
        <v>25.531914893617021</v>
      </c>
      <c r="O7" s="909">
        <v>0</v>
      </c>
    </row>
    <row r="8" spans="1:15" ht="15" x14ac:dyDescent="0.25">
      <c r="A8" s="901" t="s">
        <v>59</v>
      </c>
      <c r="B8" s="923">
        <v>29</v>
      </c>
      <c r="C8" s="1233"/>
      <c r="D8" s="522">
        <v>96.551724137931032</v>
      </c>
      <c r="E8" s="897">
        <v>3.4482758620689653</v>
      </c>
      <c r="F8" s="522">
        <v>82.758620689655174</v>
      </c>
      <c r="G8" s="897">
        <v>0</v>
      </c>
      <c r="H8" s="522">
        <v>6.8965517241379306</v>
      </c>
      <c r="I8" s="897">
        <v>3.4482758620689653</v>
      </c>
      <c r="J8" s="522">
        <v>41.379310344827587</v>
      </c>
      <c r="K8" s="897">
        <v>27.586206896551722</v>
      </c>
      <c r="L8" s="522">
        <v>0</v>
      </c>
      <c r="M8" s="897">
        <v>24.137931034482758</v>
      </c>
      <c r="N8" s="522">
        <v>31.03448275862069</v>
      </c>
      <c r="O8" s="909">
        <v>3.4482758620689653</v>
      </c>
    </row>
    <row r="9" spans="1:15" ht="15" x14ac:dyDescent="0.25">
      <c r="A9" s="905" t="s">
        <v>60</v>
      </c>
      <c r="B9" s="937">
        <v>27</v>
      </c>
      <c r="C9" s="1234"/>
      <c r="D9" s="575">
        <v>96.296296296296291</v>
      </c>
      <c r="E9" s="910">
        <v>55.555555555555557</v>
      </c>
      <c r="F9" s="575">
        <v>88.888888888888886</v>
      </c>
      <c r="G9" s="910">
        <v>3.7037037037037037</v>
      </c>
      <c r="H9" s="575">
        <v>22.222222222222221</v>
      </c>
      <c r="I9" s="910">
        <v>3.7037037037037037</v>
      </c>
      <c r="J9" s="575">
        <v>77.777777777777771</v>
      </c>
      <c r="K9" s="910">
        <v>44.444444444444443</v>
      </c>
      <c r="L9" s="575">
        <v>3.7037037037037037</v>
      </c>
      <c r="M9" s="910">
        <v>25.925925925925927</v>
      </c>
      <c r="N9" s="575">
        <v>48.148148148148145</v>
      </c>
      <c r="O9" s="911">
        <v>0</v>
      </c>
    </row>
    <row r="10" spans="1:15" ht="15" x14ac:dyDescent="0.25">
      <c r="A10" s="894"/>
      <c r="B10" s="894"/>
      <c r="C10" s="894"/>
      <c r="D10" s="894"/>
      <c r="E10" s="894"/>
      <c r="F10" s="894"/>
      <c r="G10" s="894"/>
      <c r="H10" s="894"/>
      <c r="I10" s="894"/>
      <c r="J10" s="894"/>
      <c r="K10" s="894"/>
      <c r="L10" s="894"/>
      <c r="M10" s="894"/>
      <c r="N10" s="894"/>
      <c r="O10" s="894"/>
    </row>
    <row r="11" spans="1:15" ht="15" x14ac:dyDescent="0.25">
      <c r="A11" s="894"/>
      <c r="B11" s="894"/>
      <c r="C11" s="894"/>
      <c r="D11" s="894"/>
      <c r="E11" s="894"/>
      <c r="F11" s="894"/>
      <c r="G11" s="894"/>
      <c r="H11" s="894"/>
      <c r="I11" s="894"/>
      <c r="J11" s="894"/>
      <c r="K11" s="894"/>
      <c r="L11" s="894"/>
      <c r="M11" s="894"/>
      <c r="N11" s="894"/>
      <c r="O11" s="894"/>
    </row>
    <row r="12" spans="1:15" ht="15" x14ac:dyDescent="0.25">
      <c r="A12" s="895"/>
      <c r="B12" s="894"/>
      <c r="C12" s="894"/>
      <c r="D12" s="1235" t="s">
        <v>470</v>
      </c>
      <c r="E12" s="1236"/>
      <c r="F12" s="1236"/>
      <c r="G12" s="1140"/>
      <c r="H12" s="1140"/>
      <c r="I12" s="1140"/>
      <c r="J12" s="1140"/>
      <c r="K12" s="1140"/>
      <c r="L12" s="1140"/>
      <c r="M12" s="1140"/>
      <c r="N12" s="1140"/>
      <c r="O12" s="1141"/>
    </row>
    <row r="13" spans="1:15" ht="23.25" x14ac:dyDescent="0.35">
      <c r="A13" s="777" t="s">
        <v>352</v>
      </c>
      <c r="B13" s="921"/>
      <c r="C13" s="921"/>
      <c r="D13" s="551"/>
      <c r="E13" s="1046" t="s">
        <v>434</v>
      </c>
      <c r="F13" s="1047"/>
      <c r="G13" s="1048"/>
      <c r="H13" s="1048" t="s">
        <v>435</v>
      </c>
      <c r="I13" s="1048"/>
      <c r="J13" s="1049"/>
      <c r="K13" s="1046" t="s">
        <v>436</v>
      </c>
      <c r="L13" s="1047"/>
      <c r="M13" s="1050"/>
      <c r="N13" s="1048" t="s">
        <v>437</v>
      </c>
      <c r="O13" s="1051"/>
    </row>
    <row r="14" spans="1:15" ht="30" customHeight="1" thickBot="1" x14ac:dyDescent="0.3">
      <c r="A14" s="207" t="s">
        <v>158</v>
      </c>
      <c r="B14" s="241" t="s">
        <v>110</v>
      </c>
      <c r="C14" s="940"/>
      <c r="D14" s="1052" t="s">
        <v>438</v>
      </c>
      <c r="E14" s="1053" t="s">
        <v>439</v>
      </c>
      <c r="F14" s="1052" t="s">
        <v>440</v>
      </c>
      <c r="G14" s="1052" t="s">
        <v>438</v>
      </c>
      <c r="H14" s="1053" t="s">
        <v>439</v>
      </c>
      <c r="I14" s="1052" t="s">
        <v>440</v>
      </c>
      <c r="J14" s="1052" t="s">
        <v>438</v>
      </c>
      <c r="K14" s="1053" t="s">
        <v>439</v>
      </c>
      <c r="L14" s="1052" t="s">
        <v>440</v>
      </c>
      <c r="M14" s="1052" t="s">
        <v>438</v>
      </c>
      <c r="N14" s="1053" t="s">
        <v>439</v>
      </c>
      <c r="O14" s="1052" t="s">
        <v>440</v>
      </c>
    </row>
    <row r="15" spans="1:15" ht="15.75" thickTop="1" x14ac:dyDescent="0.25">
      <c r="A15" s="901" t="s">
        <v>133</v>
      </c>
      <c r="B15" s="898">
        <v>23</v>
      </c>
      <c r="C15" s="921"/>
      <c r="D15" s="928">
        <v>0</v>
      </c>
      <c r="E15" s="752">
        <v>0.60869565217391308</v>
      </c>
      <c r="F15" s="930">
        <v>0.39130434782608697</v>
      </c>
      <c r="G15" s="929">
        <v>0</v>
      </c>
      <c r="H15" s="752">
        <v>0.47826086956521741</v>
      </c>
      <c r="I15" s="929">
        <v>0.52173913043478259</v>
      </c>
      <c r="J15" s="928">
        <v>0</v>
      </c>
      <c r="K15" s="752">
        <v>0.22727272727272727</v>
      </c>
      <c r="L15" s="930">
        <v>0.77272727272727271</v>
      </c>
      <c r="M15" s="929">
        <v>0</v>
      </c>
      <c r="N15" s="752">
        <v>0.47826086956521741</v>
      </c>
      <c r="O15" s="900">
        <v>0.52173913043478259</v>
      </c>
    </row>
    <row r="16" spans="1:15" ht="15" x14ac:dyDescent="0.25">
      <c r="A16" s="901" t="s">
        <v>420</v>
      </c>
      <c r="B16" s="898">
        <v>34</v>
      </c>
      <c r="C16" s="921"/>
      <c r="D16" s="928">
        <v>0</v>
      </c>
      <c r="E16" s="752">
        <v>0.34782608695652173</v>
      </c>
      <c r="F16" s="930">
        <v>0.65217391304347827</v>
      </c>
      <c r="G16" s="929">
        <v>0</v>
      </c>
      <c r="H16" s="752">
        <v>0.21739130434782608</v>
      </c>
      <c r="I16" s="929">
        <v>0.78260869565217395</v>
      </c>
      <c r="J16" s="928">
        <v>0</v>
      </c>
      <c r="K16" s="752">
        <v>0.56521739130434778</v>
      </c>
      <c r="L16" s="930">
        <v>0.43478260869565216</v>
      </c>
      <c r="M16" s="929">
        <v>0</v>
      </c>
      <c r="N16" s="752">
        <v>0.86956521739130432</v>
      </c>
      <c r="O16" s="900">
        <v>0.13043478260869565</v>
      </c>
    </row>
    <row r="17" spans="1:15" ht="15" x14ac:dyDescent="0.25">
      <c r="A17" s="901" t="s">
        <v>58</v>
      </c>
      <c r="B17" s="898">
        <v>40</v>
      </c>
      <c r="C17" s="921"/>
      <c r="D17" s="928">
        <v>2.5000000000000001E-2</v>
      </c>
      <c r="E17" s="752">
        <v>0.45</v>
      </c>
      <c r="F17" s="930">
        <v>0.52500000000000002</v>
      </c>
      <c r="G17" s="929">
        <v>2.5000000000000001E-2</v>
      </c>
      <c r="H17" s="752">
        <v>0.375</v>
      </c>
      <c r="I17" s="929">
        <v>0.6</v>
      </c>
      <c r="J17" s="928">
        <v>2.5000000000000001E-2</v>
      </c>
      <c r="K17" s="752">
        <v>0.17499999999999999</v>
      </c>
      <c r="L17" s="930">
        <v>0.8</v>
      </c>
      <c r="M17" s="929">
        <v>0.05</v>
      </c>
      <c r="N17" s="752">
        <v>0.4</v>
      </c>
      <c r="O17" s="900">
        <v>0.55000000000000004</v>
      </c>
    </row>
    <row r="18" spans="1:15" ht="15" x14ac:dyDescent="0.25">
      <c r="A18" s="901" t="s">
        <v>59</v>
      </c>
      <c r="B18" s="898">
        <v>29</v>
      </c>
      <c r="C18" s="921"/>
      <c r="D18" s="928">
        <v>0.13793103448275862</v>
      </c>
      <c r="E18" s="752">
        <v>0.37931034482758619</v>
      </c>
      <c r="F18" s="930">
        <v>0.48275862068965519</v>
      </c>
      <c r="G18" s="929">
        <v>3.4482758620689655E-2</v>
      </c>
      <c r="H18" s="752">
        <v>0.2413793103448276</v>
      </c>
      <c r="I18" s="929">
        <v>0.72413793103448276</v>
      </c>
      <c r="J18" s="928">
        <v>3.4482758620689655E-2</v>
      </c>
      <c r="K18" s="752">
        <v>0.17241379310344829</v>
      </c>
      <c r="L18" s="930">
        <v>0.7931034482758621</v>
      </c>
      <c r="M18" s="929">
        <v>6.8965517241379309E-2</v>
      </c>
      <c r="N18" s="752">
        <v>0.34482758620689657</v>
      </c>
      <c r="O18" s="900">
        <v>0.58620689655172409</v>
      </c>
    </row>
    <row r="19" spans="1:15" ht="15" x14ac:dyDescent="0.25">
      <c r="A19" s="901" t="s">
        <v>60</v>
      </c>
      <c r="B19" s="898">
        <v>23</v>
      </c>
      <c r="C19" s="921"/>
      <c r="D19" s="928">
        <v>0.13043478260869565</v>
      </c>
      <c r="E19" s="752">
        <v>0.34782608695652173</v>
      </c>
      <c r="F19" s="930">
        <v>0.52173913043478259</v>
      </c>
      <c r="G19" s="929">
        <v>0.13043478260869565</v>
      </c>
      <c r="H19" s="752">
        <v>0.2608695652173913</v>
      </c>
      <c r="I19" s="929">
        <v>0.60869565217391308</v>
      </c>
      <c r="J19" s="928">
        <v>4.3478260869565216E-2</v>
      </c>
      <c r="K19" s="752">
        <v>0</v>
      </c>
      <c r="L19" s="930">
        <v>0.95652173913043481</v>
      </c>
      <c r="M19" s="929">
        <v>4.3478260869565216E-2</v>
      </c>
      <c r="N19" s="752">
        <v>0.2608695652173913</v>
      </c>
      <c r="O19" s="900">
        <v>0.69565217391304346</v>
      </c>
    </row>
    <row r="20" spans="1:15" ht="15" x14ac:dyDescent="0.25">
      <c r="A20" s="901"/>
      <c r="B20" s="896"/>
      <c r="C20" s="921"/>
      <c r="D20" s="931"/>
      <c r="E20" s="954"/>
      <c r="F20" s="932"/>
      <c r="G20" s="921"/>
      <c r="H20" s="954"/>
      <c r="I20" s="921"/>
      <c r="J20" s="931"/>
      <c r="K20" s="954"/>
      <c r="L20" s="932"/>
      <c r="M20" s="921"/>
      <c r="N20" s="954"/>
      <c r="O20" s="902"/>
    </row>
    <row r="21" spans="1:15" ht="15" x14ac:dyDescent="0.25">
      <c r="A21" s="905" t="s">
        <v>4</v>
      </c>
      <c r="B21" s="906">
        <v>149</v>
      </c>
      <c r="C21" s="939"/>
      <c r="D21" s="933">
        <v>5.3691275167785234E-2</v>
      </c>
      <c r="E21" s="754">
        <v>0.42165159031222643</v>
      </c>
      <c r="F21" s="935">
        <v>0.52465713451998841</v>
      </c>
      <c r="G21" s="934">
        <v>3.3557046979865772E-2</v>
      </c>
      <c r="H21" s="754">
        <v>0.31135103589145025</v>
      </c>
      <c r="I21" s="934">
        <v>0.65509191712868398</v>
      </c>
      <c r="J21" s="933">
        <v>2.0134228187919462E-2</v>
      </c>
      <c r="K21" s="754">
        <v>0.24459506061490299</v>
      </c>
      <c r="L21" s="935">
        <v>0.73527071119717746</v>
      </c>
      <c r="M21" s="934">
        <v>3.3557046979865772E-2</v>
      </c>
      <c r="N21" s="754">
        <v>0.48701488182083452</v>
      </c>
      <c r="O21" s="904">
        <v>0.4794280711992997</v>
      </c>
    </row>
    <row r="22" spans="1:15" ht="15" x14ac:dyDescent="0.25">
      <c r="A22" s="894"/>
      <c r="B22" s="894"/>
      <c r="C22" s="894"/>
      <c r="D22" s="894"/>
      <c r="E22" s="894"/>
      <c r="F22" s="894"/>
      <c r="G22" s="894"/>
      <c r="H22" s="894"/>
      <c r="I22" s="894"/>
      <c r="J22" s="894"/>
      <c r="K22" s="894"/>
      <c r="L22" s="894"/>
      <c r="M22" s="894"/>
      <c r="N22" s="894"/>
      <c r="O22" s="894"/>
    </row>
    <row r="23" spans="1:15" ht="15" x14ac:dyDescent="0.25">
      <c r="A23" s="894"/>
      <c r="B23" s="894"/>
      <c r="C23" s="894"/>
      <c r="D23" s="894"/>
      <c r="E23" s="894"/>
      <c r="F23" s="894"/>
      <c r="G23" s="894"/>
      <c r="H23" s="894"/>
      <c r="I23" s="894"/>
      <c r="J23" s="894"/>
      <c r="K23" s="894"/>
      <c r="L23" s="894"/>
      <c r="M23" s="894"/>
      <c r="N23" s="894"/>
      <c r="O23" s="894"/>
    </row>
    <row r="24" spans="1:15" ht="30" customHeight="1" x14ac:dyDescent="0.25">
      <c r="A24" s="925"/>
      <c r="B24" s="924"/>
      <c r="C24" s="924"/>
      <c r="D24" s="1184" t="s">
        <v>471</v>
      </c>
      <c r="E24" s="1140"/>
      <c r="F24" s="1140"/>
      <c r="G24" s="1140"/>
      <c r="H24" s="1140"/>
      <c r="I24" s="1140"/>
      <c r="J24" s="1140"/>
      <c r="K24" s="1140"/>
      <c r="L24" s="1140"/>
      <c r="M24" s="1140"/>
      <c r="N24" s="1140"/>
      <c r="O24" s="1141"/>
    </row>
    <row r="25" spans="1:15" ht="23.25" x14ac:dyDescent="0.35">
      <c r="A25" s="777" t="s">
        <v>352</v>
      </c>
      <c r="B25" s="921"/>
      <c r="C25" s="921"/>
      <c r="D25" s="551"/>
      <c r="E25" s="1046" t="s">
        <v>434</v>
      </c>
      <c r="F25" s="1047"/>
      <c r="G25" s="1048"/>
      <c r="H25" s="1048" t="s">
        <v>435</v>
      </c>
      <c r="I25" s="1048"/>
      <c r="J25" s="1049"/>
      <c r="K25" s="1046" t="s">
        <v>436</v>
      </c>
      <c r="L25" s="1047"/>
      <c r="M25" s="1050"/>
      <c r="N25" s="1048" t="s">
        <v>437</v>
      </c>
      <c r="O25" s="1051"/>
    </row>
    <row r="26" spans="1:15" ht="30" customHeight="1" thickBot="1" x14ac:dyDescent="0.3">
      <c r="A26" s="207" t="s">
        <v>158</v>
      </c>
      <c r="B26" s="241" t="s">
        <v>110</v>
      </c>
      <c r="C26" s="953"/>
      <c r="D26" s="1052" t="s">
        <v>438</v>
      </c>
      <c r="E26" s="1053" t="s">
        <v>439</v>
      </c>
      <c r="F26" s="1052" t="s">
        <v>440</v>
      </c>
      <c r="G26" s="1052" t="s">
        <v>438</v>
      </c>
      <c r="H26" s="1053" t="s">
        <v>439</v>
      </c>
      <c r="I26" s="1052" t="s">
        <v>440</v>
      </c>
      <c r="J26" s="1052" t="s">
        <v>438</v>
      </c>
      <c r="K26" s="1053" t="s">
        <v>439</v>
      </c>
      <c r="L26" s="1052" t="s">
        <v>440</v>
      </c>
      <c r="M26" s="1052" t="s">
        <v>438</v>
      </c>
      <c r="N26" s="1053" t="s">
        <v>439</v>
      </c>
      <c r="O26" s="1052" t="s">
        <v>440</v>
      </c>
    </row>
    <row r="27" spans="1:15" ht="15.75" thickTop="1" x14ac:dyDescent="0.25">
      <c r="A27" s="931" t="s">
        <v>133</v>
      </c>
      <c r="B27" s="923">
        <v>24</v>
      </c>
      <c r="C27" s="932"/>
      <c r="D27" s="899">
        <v>8.3333333333333329E-2</v>
      </c>
      <c r="E27" s="752">
        <v>0.375</v>
      </c>
      <c r="F27" s="900">
        <v>0.54166666666666663</v>
      </c>
      <c r="G27" s="899">
        <v>0</v>
      </c>
      <c r="H27" s="752">
        <v>0.33333333333333331</v>
      </c>
      <c r="I27" s="900">
        <v>0.66666666666666663</v>
      </c>
      <c r="J27" s="907">
        <v>8.3333333333333329E-2</v>
      </c>
      <c r="K27" s="752">
        <v>0.20833333333333334</v>
      </c>
      <c r="L27" s="900">
        <v>0.70833333333333337</v>
      </c>
      <c r="M27" s="899">
        <v>8.6956521739130432E-2</v>
      </c>
      <c r="N27" s="752">
        <v>0.2608695652173913</v>
      </c>
      <c r="O27" s="900">
        <v>0.65217391304347827</v>
      </c>
    </row>
    <row r="28" spans="1:15" ht="15" x14ac:dyDescent="0.25">
      <c r="A28" s="931" t="s">
        <v>420</v>
      </c>
      <c r="B28" s="923">
        <v>32</v>
      </c>
      <c r="C28" s="932"/>
      <c r="D28" s="899">
        <v>0</v>
      </c>
      <c r="E28" s="752">
        <v>0.21875</v>
      </c>
      <c r="F28" s="900">
        <v>0.78125</v>
      </c>
      <c r="G28" s="899">
        <v>0</v>
      </c>
      <c r="H28" s="752">
        <v>0.15625</v>
      </c>
      <c r="I28" s="900">
        <v>0.84375</v>
      </c>
      <c r="J28" s="899">
        <v>0</v>
      </c>
      <c r="K28" s="752">
        <v>0.1875</v>
      </c>
      <c r="L28" s="900">
        <v>0.8125</v>
      </c>
      <c r="M28" s="899">
        <v>0</v>
      </c>
      <c r="N28" s="752">
        <v>0.21875</v>
      </c>
      <c r="O28" s="900">
        <v>0.78125</v>
      </c>
    </row>
    <row r="29" spans="1:15" ht="15" x14ac:dyDescent="0.25">
      <c r="A29" s="931" t="s">
        <v>58</v>
      </c>
      <c r="B29" s="923">
        <v>39</v>
      </c>
      <c r="C29" s="932"/>
      <c r="D29" s="899">
        <v>7.8947368421052627E-2</v>
      </c>
      <c r="E29" s="752">
        <v>0.31578947368421051</v>
      </c>
      <c r="F29" s="900">
        <v>0.60526315789473684</v>
      </c>
      <c r="G29" s="899">
        <v>2.6315789473684209E-2</v>
      </c>
      <c r="H29" s="752">
        <v>0.28947368421052633</v>
      </c>
      <c r="I29" s="900">
        <v>0.68421052631578949</v>
      </c>
      <c r="J29" s="899">
        <v>2.564102564102564E-2</v>
      </c>
      <c r="K29" s="752">
        <v>0.23076923076923078</v>
      </c>
      <c r="L29" s="900">
        <v>0.74358974358974361</v>
      </c>
      <c r="M29" s="899">
        <v>5.128205128205128E-2</v>
      </c>
      <c r="N29" s="752">
        <v>0.25641025641025639</v>
      </c>
      <c r="O29" s="900">
        <v>0.69230769230769229</v>
      </c>
    </row>
    <row r="30" spans="1:15" ht="15" x14ac:dyDescent="0.25">
      <c r="A30" s="931" t="s">
        <v>59</v>
      </c>
      <c r="B30" s="923">
        <v>28</v>
      </c>
      <c r="C30" s="932"/>
      <c r="D30" s="899">
        <v>3.5714285714285712E-2</v>
      </c>
      <c r="E30" s="752">
        <v>0.2857142857142857</v>
      </c>
      <c r="F30" s="900">
        <v>0.6785714285714286</v>
      </c>
      <c r="G30" s="899">
        <v>0</v>
      </c>
      <c r="H30" s="752">
        <v>0.32142857142857145</v>
      </c>
      <c r="I30" s="900">
        <v>0.6785714285714286</v>
      </c>
      <c r="J30" s="899">
        <v>0</v>
      </c>
      <c r="K30" s="752">
        <v>0.17857142857142858</v>
      </c>
      <c r="L30" s="900">
        <v>0.8214285714285714</v>
      </c>
      <c r="M30" s="899">
        <v>3.5714285714285712E-2</v>
      </c>
      <c r="N30" s="752">
        <v>0.32142857142857145</v>
      </c>
      <c r="O30" s="900">
        <v>0.6428571428571429</v>
      </c>
    </row>
    <row r="31" spans="1:15" ht="15" x14ac:dyDescent="0.25">
      <c r="A31" s="931" t="s">
        <v>60</v>
      </c>
      <c r="B31" s="923">
        <v>24</v>
      </c>
      <c r="C31" s="932"/>
      <c r="D31" s="899">
        <v>4.1666666666666664E-2</v>
      </c>
      <c r="E31" s="752">
        <v>0.29166666666666669</v>
      </c>
      <c r="F31" s="900">
        <v>0.66666666666666663</v>
      </c>
      <c r="G31" s="899">
        <v>0</v>
      </c>
      <c r="H31" s="752">
        <v>0.29166666666666669</v>
      </c>
      <c r="I31" s="900">
        <v>0.70833333333333337</v>
      </c>
      <c r="J31" s="899">
        <v>0</v>
      </c>
      <c r="K31" s="752">
        <v>0</v>
      </c>
      <c r="L31" s="900">
        <v>1</v>
      </c>
      <c r="M31" s="899">
        <v>0</v>
      </c>
      <c r="N31" s="752">
        <v>0.20833333333333334</v>
      </c>
      <c r="O31" s="900">
        <v>0.79166666666666663</v>
      </c>
    </row>
    <row r="32" spans="1:15" ht="15" x14ac:dyDescent="0.25">
      <c r="A32" s="931"/>
      <c r="B32" s="921"/>
      <c r="C32" s="932"/>
      <c r="D32" s="901"/>
      <c r="E32" s="954"/>
      <c r="F32" s="902"/>
      <c r="G32" s="901"/>
      <c r="H32" s="954"/>
      <c r="I32" s="902"/>
      <c r="J32" s="901"/>
      <c r="K32" s="954"/>
      <c r="L32" s="902"/>
      <c r="M32" s="901"/>
      <c r="N32" s="954"/>
      <c r="O32" s="902"/>
    </row>
    <row r="33" spans="1:15" ht="15" x14ac:dyDescent="0.25">
      <c r="A33" s="936" t="s">
        <v>4</v>
      </c>
      <c r="B33" s="937">
        <v>147</v>
      </c>
      <c r="C33" s="938"/>
      <c r="D33" s="903">
        <v>4.8156104547081996E-2</v>
      </c>
      <c r="E33" s="754">
        <v>0.2946652345148586</v>
      </c>
      <c r="F33" s="904">
        <v>0.65717866093805943</v>
      </c>
      <c r="G33" s="903">
        <v>6.98174006444683E-3</v>
      </c>
      <c r="H33" s="754">
        <v>0.27407805227354098</v>
      </c>
      <c r="I33" s="904">
        <v>0.71894020766201217</v>
      </c>
      <c r="J33" s="903">
        <v>2.0408163265306121E-2</v>
      </c>
      <c r="K33" s="754">
        <v>0.17006802721088435</v>
      </c>
      <c r="L33" s="904">
        <v>0.80952380952380953</v>
      </c>
      <c r="M33" s="903">
        <v>3.4605146406388648E-2</v>
      </c>
      <c r="N33" s="754">
        <v>0.25347530316474415</v>
      </c>
      <c r="O33" s="904">
        <v>0.71191955042886712</v>
      </c>
    </row>
  </sheetData>
  <mergeCells count="3">
    <mergeCell ref="C5:C9"/>
    <mergeCell ref="D12:O12"/>
    <mergeCell ref="D24:O24"/>
  </mergeCells>
  <hyperlinks>
    <hyperlink ref="A1" location="Index!A1" display="Back to 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heetViews>
  <sheetFormatPr defaultRowHeight="12.75" x14ac:dyDescent="0.2"/>
  <cols>
    <col min="1" max="1" width="18.28515625" customWidth="1"/>
    <col min="2" max="2" width="17" customWidth="1"/>
    <col min="3" max="6" width="25.28515625" customWidth="1"/>
    <col min="7" max="7" width="15.42578125" customWidth="1"/>
    <col min="8" max="8" width="15.140625" customWidth="1"/>
    <col min="9" max="9" width="14.28515625" customWidth="1"/>
  </cols>
  <sheetData>
    <row r="1" spans="1:18" x14ac:dyDescent="0.2">
      <c r="A1" s="676" t="s">
        <v>162</v>
      </c>
    </row>
    <row r="3" spans="1:18" ht="45" customHeight="1" x14ac:dyDescent="0.35">
      <c r="A3" s="962" t="s">
        <v>352</v>
      </c>
      <c r="B3" s="916"/>
      <c r="C3" s="1237" t="s">
        <v>472</v>
      </c>
      <c r="D3" s="1239"/>
      <c r="E3" s="1237" t="s">
        <v>473</v>
      </c>
      <c r="F3" s="1238"/>
      <c r="G3" s="916"/>
      <c r="H3" s="913"/>
      <c r="I3" s="913"/>
      <c r="J3" s="913"/>
      <c r="K3" s="913"/>
      <c r="L3" s="913"/>
      <c r="M3" s="913"/>
      <c r="N3" s="913"/>
      <c r="O3" s="913"/>
      <c r="P3" s="913"/>
      <c r="Q3" s="913"/>
      <c r="R3" s="916"/>
    </row>
    <row r="4" spans="1:18" ht="30" customHeight="1" thickBot="1" x14ac:dyDescent="0.3">
      <c r="A4" s="207" t="s">
        <v>158</v>
      </c>
      <c r="B4" s="244" t="s">
        <v>109</v>
      </c>
      <c r="C4" s="573" t="s">
        <v>441</v>
      </c>
      <c r="D4" s="569" t="s">
        <v>442</v>
      </c>
      <c r="E4" s="573" t="s">
        <v>441</v>
      </c>
      <c r="F4" s="570" t="s">
        <v>442</v>
      </c>
      <c r="G4" s="912"/>
      <c r="H4" s="913"/>
      <c r="I4" s="913"/>
      <c r="J4" s="915"/>
      <c r="K4" s="915"/>
      <c r="L4" s="915"/>
      <c r="M4" s="915"/>
      <c r="N4" s="915"/>
      <c r="O4" s="915"/>
      <c r="P4" s="915"/>
      <c r="Q4" s="915"/>
      <c r="R4" s="912"/>
    </row>
    <row r="5" spans="1:18" ht="15.75" thickTop="1" x14ac:dyDescent="0.25">
      <c r="A5" s="931" t="s">
        <v>133</v>
      </c>
      <c r="B5" s="921" t="s">
        <v>62</v>
      </c>
      <c r="C5" s="522">
        <v>13.03448275862069</v>
      </c>
      <c r="D5" s="922">
        <v>17.434782608695652</v>
      </c>
      <c r="E5" s="522">
        <v>7.9285714285714288</v>
      </c>
      <c r="F5" s="941">
        <v>23.181818181818183</v>
      </c>
      <c r="G5" s="912"/>
      <c r="H5" s="912"/>
      <c r="I5" s="914"/>
      <c r="J5" s="917"/>
      <c r="K5" s="917"/>
      <c r="L5" s="917"/>
      <c r="M5" s="917"/>
      <c r="N5" s="917"/>
      <c r="O5" s="917"/>
      <c r="P5" s="917"/>
      <c r="Q5" s="917"/>
      <c r="R5" s="913"/>
    </row>
    <row r="6" spans="1:18" ht="15" x14ac:dyDescent="0.25">
      <c r="A6" s="931"/>
      <c r="B6" s="921" t="s">
        <v>50</v>
      </c>
      <c r="C6" s="523">
        <v>10</v>
      </c>
      <c r="D6" s="923">
        <v>14</v>
      </c>
      <c r="E6" s="523">
        <v>7</v>
      </c>
      <c r="F6" s="506">
        <v>18.5</v>
      </c>
      <c r="G6" s="912"/>
      <c r="H6" s="912"/>
      <c r="I6" s="914"/>
      <c r="J6" s="917"/>
      <c r="K6" s="917"/>
      <c r="L6" s="917"/>
      <c r="M6" s="917"/>
      <c r="N6" s="917"/>
      <c r="O6" s="917"/>
      <c r="P6" s="917"/>
      <c r="Q6" s="917"/>
      <c r="R6" s="913"/>
    </row>
    <row r="7" spans="1:18" ht="15" x14ac:dyDescent="0.25">
      <c r="A7" s="931"/>
      <c r="B7" s="921" t="s">
        <v>417</v>
      </c>
      <c r="C7" s="523">
        <v>10</v>
      </c>
      <c r="D7" s="923">
        <v>14</v>
      </c>
      <c r="E7" s="523">
        <v>10</v>
      </c>
      <c r="F7" s="506">
        <v>14</v>
      </c>
      <c r="G7" s="912"/>
      <c r="H7" s="912"/>
      <c r="I7" s="914"/>
      <c r="J7" s="917"/>
      <c r="K7" s="917"/>
      <c r="L7" s="917"/>
      <c r="M7" s="917"/>
      <c r="N7" s="917"/>
      <c r="O7" s="917"/>
      <c r="P7" s="917"/>
      <c r="Q7" s="917"/>
      <c r="R7" s="913"/>
    </row>
    <row r="8" spans="1:18" ht="15" x14ac:dyDescent="0.25">
      <c r="A8" s="931"/>
      <c r="B8" s="921" t="s">
        <v>110</v>
      </c>
      <c r="C8" s="523">
        <v>29</v>
      </c>
      <c r="D8" s="923">
        <v>23</v>
      </c>
      <c r="E8" s="523">
        <v>28</v>
      </c>
      <c r="F8" s="506">
        <v>22</v>
      </c>
      <c r="G8" s="912"/>
      <c r="H8" s="912"/>
      <c r="I8" s="914"/>
      <c r="J8" s="917"/>
      <c r="K8" s="917"/>
      <c r="L8" s="917"/>
      <c r="M8" s="917"/>
      <c r="N8" s="917"/>
      <c r="O8" s="917"/>
      <c r="P8" s="917"/>
      <c r="Q8" s="917"/>
      <c r="R8" s="912"/>
    </row>
    <row r="9" spans="1:18" ht="15" x14ac:dyDescent="0.25">
      <c r="A9" s="931"/>
      <c r="B9" s="921" t="s">
        <v>418</v>
      </c>
      <c r="C9" s="523">
        <v>7</v>
      </c>
      <c r="D9" s="923">
        <v>11.5</v>
      </c>
      <c r="E9" s="523">
        <v>4</v>
      </c>
      <c r="F9" s="506">
        <v>14</v>
      </c>
      <c r="G9" s="912"/>
      <c r="H9" s="912"/>
      <c r="I9" s="914"/>
      <c r="J9" s="917"/>
      <c r="K9" s="917"/>
      <c r="L9" s="917"/>
      <c r="M9" s="917"/>
      <c r="N9" s="917"/>
      <c r="O9" s="917"/>
      <c r="P9" s="917"/>
      <c r="Q9" s="917"/>
      <c r="R9" s="912"/>
    </row>
    <row r="10" spans="1:18" ht="15" x14ac:dyDescent="0.25">
      <c r="A10" s="931"/>
      <c r="B10" s="921" t="s">
        <v>419</v>
      </c>
      <c r="C10" s="523">
        <v>14</v>
      </c>
      <c r="D10" s="923">
        <v>21</v>
      </c>
      <c r="E10" s="523">
        <v>10.5</v>
      </c>
      <c r="F10" s="506">
        <v>30</v>
      </c>
      <c r="G10" s="912"/>
      <c r="H10" s="912"/>
      <c r="I10" s="914"/>
      <c r="J10" s="917"/>
      <c r="K10" s="917"/>
      <c r="L10" s="917"/>
      <c r="M10" s="917"/>
      <c r="N10" s="917"/>
      <c r="O10" s="917"/>
      <c r="P10" s="917"/>
      <c r="Q10" s="917"/>
      <c r="R10" s="912"/>
    </row>
    <row r="11" spans="1:18" ht="15" x14ac:dyDescent="0.25">
      <c r="A11" s="931"/>
      <c r="B11" s="921"/>
      <c r="C11" s="523"/>
      <c r="D11" s="923"/>
      <c r="E11" s="523"/>
      <c r="F11" s="506"/>
      <c r="G11" s="912"/>
      <c r="H11" s="912"/>
      <c r="I11" s="914"/>
      <c r="J11" s="917"/>
      <c r="K11" s="917"/>
      <c r="L11" s="917"/>
      <c r="M11" s="917"/>
      <c r="N11" s="917"/>
      <c r="O11" s="917"/>
      <c r="P11" s="917"/>
      <c r="Q11" s="917"/>
      <c r="R11" s="912"/>
    </row>
    <row r="12" spans="1:18" ht="15" x14ac:dyDescent="0.25">
      <c r="A12" s="931" t="s">
        <v>420</v>
      </c>
      <c r="B12" s="921" t="s">
        <v>62</v>
      </c>
      <c r="C12" s="522">
        <v>10.944444444444445</v>
      </c>
      <c r="D12" s="922">
        <v>13.391304347826088</v>
      </c>
      <c r="E12" s="522">
        <v>13.4</v>
      </c>
      <c r="F12" s="941">
        <v>23.954545454545453</v>
      </c>
      <c r="G12" s="912"/>
      <c r="H12" s="912"/>
      <c r="I12" s="912"/>
      <c r="J12" s="912"/>
      <c r="K12" s="912"/>
      <c r="L12" s="912"/>
      <c r="M12" s="912"/>
      <c r="N12" s="912"/>
      <c r="O12" s="912"/>
      <c r="P12" s="912"/>
      <c r="Q12" s="912"/>
      <c r="R12" s="912"/>
    </row>
    <row r="13" spans="1:18" ht="15" x14ac:dyDescent="0.25">
      <c r="A13" s="931"/>
      <c r="B13" s="921" t="s">
        <v>50</v>
      </c>
      <c r="C13" s="523">
        <v>7</v>
      </c>
      <c r="D13" s="923">
        <v>10</v>
      </c>
      <c r="E13" s="523">
        <v>14</v>
      </c>
      <c r="F13" s="506">
        <v>20</v>
      </c>
      <c r="G13" s="912"/>
      <c r="H13" s="912"/>
      <c r="I13" s="912"/>
      <c r="J13" s="912"/>
      <c r="K13" s="912"/>
      <c r="L13" s="912"/>
      <c r="M13" s="912"/>
      <c r="N13" s="912"/>
      <c r="O13" s="912"/>
      <c r="P13" s="912"/>
      <c r="Q13" s="912"/>
      <c r="R13" s="912"/>
    </row>
    <row r="14" spans="1:18" ht="15" x14ac:dyDescent="0.25">
      <c r="A14" s="931"/>
      <c r="B14" s="921" t="s">
        <v>417</v>
      </c>
      <c r="C14" s="523">
        <v>4</v>
      </c>
      <c r="D14" s="923">
        <v>8</v>
      </c>
      <c r="E14" s="523">
        <v>14</v>
      </c>
      <c r="F14" s="506">
        <v>20</v>
      </c>
      <c r="G14" s="912"/>
      <c r="H14" s="912"/>
      <c r="I14" s="912"/>
      <c r="J14" s="912"/>
      <c r="K14" s="912"/>
      <c r="L14" s="912"/>
      <c r="M14" s="912"/>
      <c r="N14" s="912"/>
      <c r="O14" s="912"/>
      <c r="P14" s="912"/>
      <c r="Q14" s="912"/>
      <c r="R14" s="912"/>
    </row>
    <row r="15" spans="1:18" ht="15" x14ac:dyDescent="0.25">
      <c r="A15" s="931"/>
      <c r="B15" s="921" t="s">
        <v>110</v>
      </c>
      <c r="C15" s="523">
        <v>36</v>
      </c>
      <c r="D15" s="923">
        <v>23</v>
      </c>
      <c r="E15" s="523">
        <v>35</v>
      </c>
      <c r="F15" s="506">
        <v>22</v>
      </c>
      <c r="G15" s="912"/>
      <c r="H15" s="912"/>
      <c r="I15" s="912"/>
      <c r="J15" s="912"/>
      <c r="K15" s="912"/>
      <c r="L15" s="912"/>
      <c r="M15" s="912"/>
      <c r="N15" s="912"/>
      <c r="O15" s="912"/>
      <c r="P15" s="912"/>
      <c r="Q15" s="912"/>
      <c r="R15" s="912"/>
    </row>
    <row r="16" spans="1:18" ht="15" x14ac:dyDescent="0.25">
      <c r="A16" s="931"/>
      <c r="B16" s="921" t="s">
        <v>418</v>
      </c>
      <c r="C16" s="523">
        <v>4.75</v>
      </c>
      <c r="D16" s="923">
        <v>8</v>
      </c>
      <c r="E16" s="523">
        <v>7</v>
      </c>
      <c r="F16" s="506">
        <v>20</v>
      </c>
      <c r="G16" s="912"/>
      <c r="H16" s="912"/>
      <c r="I16" s="912"/>
      <c r="J16" s="912"/>
      <c r="K16" s="912"/>
      <c r="L16" s="912"/>
      <c r="M16" s="912"/>
      <c r="N16" s="912"/>
      <c r="O16" s="912"/>
      <c r="P16" s="912"/>
      <c r="Q16" s="912"/>
      <c r="R16" s="912"/>
    </row>
    <row r="17" spans="1:18" ht="15" x14ac:dyDescent="0.25">
      <c r="A17" s="931"/>
      <c r="B17" s="921" t="s">
        <v>419</v>
      </c>
      <c r="C17" s="523">
        <v>12.5</v>
      </c>
      <c r="D17" s="923">
        <v>15.5</v>
      </c>
      <c r="E17" s="523">
        <v>14</v>
      </c>
      <c r="F17" s="506">
        <v>24.25</v>
      </c>
      <c r="G17" s="912"/>
      <c r="H17" s="912"/>
      <c r="I17" s="912"/>
      <c r="J17" s="912"/>
      <c r="K17" s="912"/>
      <c r="L17" s="912"/>
      <c r="M17" s="912"/>
      <c r="N17" s="912"/>
      <c r="O17" s="912"/>
      <c r="P17" s="912"/>
      <c r="Q17" s="912"/>
      <c r="R17" s="912"/>
    </row>
    <row r="18" spans="1:18" ht="15" x14ac:dyDescent="0.25">
      <c r="A18" s="931"/>
      <c r="B18" s="921"/>
      <c r="C18" s="523"/>
      <c r="D18" s="923"/>
      <c r="E18" s="523"/>
      <c r="F18" s="506"/>
      <c r="G18" s="912"/>
      <c r="H18" s="912"/>
      <c r="I18" s="912"/>
      <c r="J18" s="912"/>
      <c r="K18" s="912"/>
      <c r="L18" s="912"/>
      <c r="M18" s="912"/>
      <c r="N18" s="912"/>
      <c r="O18" s="912"/>
      <c r="P18" s="912"/>
      <c r="Q18" s="912"/>
      <c r="R18" s="912"/>
    </row>
    <row r="19" spans="1:18" ht="15" x14ac:dyDescent="0.25">
      <c r="A19" s="931" t="s">
        <v>66</v>
      </c>
      <c r="B19" s="921" t="s">
        <v>62</v>
      </c>
      <c r="C19" s="522">
        <v>8.3170731707317067</v>
      </c>
      <c r="D19" s="922">
        <v>13.172413793103448</v>
      </c>
      <c r="E19" s="522">
        <v>11.641025641025641</v>
      </c>
      <c r="F19" s="941">
        <v>23.518518518518519</v>
      </c>
    </row>
    <row r="20" spans="1:18" ht="15" x14ac:dyDescent="0.25">
      <c r="A20" s="931"/>
      <c r="B20" s="921" t="s">
        <v>50</v>
      </c>
      <c r="C20" s="523">
        <v>6</v>
      </c>
      <c r="D20" s="923">
        <v>12</v>
      </c>
      <c r="E20" s="523">
        <v>9</v>
      </c>
      <c r="F20" s="506">
        <v>21</v>
      </c>
    </row>
    <row r="21" spans="1:18" ht="15" x14ac:dyDescent="0.25">
      <c r="A21" s="931"/>
      <c r="B21" s="921" t="s">
        <v>417</v>
      </c>
      <c r="C21" s="523">
        <v>6</v>
      </c>
      <c r="D21" s="923">
        <v>14</v>
      </c>
      <c r="E21" s="523">
        <v>10</v>
      </c>
      <c r="F21" s="506">
        <v>20</v>
      </c>
    </row>
    <row r="22" spans="1:18" ht="15" x14ac:dyDescent="0.25">
      <c r="A22" s="931"/>
      <c r="B22" s="921" t="s">
        <v>110</v>
      </c>
      <c r="C22" s="523">
        <v>41</v>
      </c>
      <c r="D22" s="923">
        <v>29</v>
      </c>
      <c r="E22" s="523">
        <v>39</v>
      </c>
      <c r="F22" s="506">
        <v>27</v>
      </c>
    </row>
    <row r="23" spans="1:18" ht="15" x14ac:dyDescent="0.25">
      <c r="A23" s="931"/>
      <c r="B23" s="921" t="s">
        <v>418</v>
      </c>
      <c r="C23" s="523">
        <v>5</v>
      </c>
      <c r="D23" s="923">
        <v>9</v>
      </c>
      <c r="E23" s="523">
        <v>6</v>
      </c>
      <c r="F23" s="506">
        <v>20</v>
      </c>
    </row>
    <row r="24" spans="1:18" ht="15" x14ac:dyDescent="0.25">
      <c r="A24" s="931"/>
      <c r="B24" s="921" t="s">
        <v>419</v>
      </c>
      <c r="C24" s="523">
        <v>10</v>
      </c>
      <c r="D24" s="923">
        <v>14</v>
      </c>
      <c r="E24" s="523">
        <v>14</v>
      </c>
      <c r="F24" s="506">
        <v>29</v>
      </c>
    </row>
    <row r="25" spans="1:18" ht="15" x14ac:dyDescent="0.25">
      <c r="A25" s="931"/>
      <c r="B25" s="921"/>
      <c r="C25" s="523"/>
      <c r="D25" s="923"/>
      <c r="E25" s="523"/>
      <c r="F25" s="506"/>
    </row>
    <row r="26" spans="1:18" ht="15" x14ac:dyDescent="0.25">
      <c r="A26" s="931" t="s">
        <v>59</v>
      </c>
      <c r="B26" s="921" t="s">
        <v>62</v>
      </c>
      <c r="C26" s="522">
        <v>7.2068965517241379</v>
      </c>
      <c r="D26" s="922">
        <v>12</v>
      </c>
      <c r="E26" s="522">
        <v>9.2857142857142865</v>
      </c>
      <c r="F26" s="941">
        <v>23.05263157894737</v>
      </c>
    </row>
    <row r="27" spans="1:18" ht="15" x14ac:dyDescent="0.25">
      <c r="A27" s="931"/>
      <c r="B27" s="921" t="s">
        <v>50</v>
      </c>
      <c r="C27" s="523">
        <v>7</v>
      </c>
      <c r="D27" s="923">
        <v>12</v>
      </c>
      <c r="E27" s="523">
        <v>9</v>
      </c>
      <c r="F27" s="506">
        <v>21</v>
      </c>
    </row>
    <row r="28" spans="1:18" ht="15" x14ac:dyDescent="0.25">
      <c r="A28" s="931"/>
      <c r="B28" s="921" t="s">
        <v>417</v>
      </c>
      <c r="C28" s="523">
        <v>5</v>
      </c>
      <c r="D28" s="923">
        <v>12</v>
      </c>
      <c r="E28" s="523">
        <v>9</v>
      </c>
      <c r="F28" s="506">
        <v>21</v>
      </c>
    </row>
    <row r="29" spans="1:18" ht="15" x14ac:dyDescent="0.25">
      <c r="A29" s="931"/>
      <c r="B29" s="921" t="s">
        <v>110</v>
      </c>
      <c r="C29" s="523">
        <v>29</v>
      </c>
      <c r="D29" s="923">
        <v>19</v>
      </c>
      <c r="E29" s="523">
        <v>28</v>
      </c>
      <c r="F29" s="506">
        <v>19</v>
      </c>
    </row>
    <row r="30" spans="1:18" ht="15" x14ac:dyDescent="0.25">
      <c r="A30" s="931"/>
      <c r="B30" s="921" t="s">
        <v>418</v>
      </c>
      <c r="C30" s="523">
        <v>5</v>
      </c>
      <c r="D30" s="923">
        <v>7.5</v>
      </c>
      <c r="E30" s="523">
        <v>5.75</v>
      </c>
      <c r="F30" s="506">
        <v>14</v>
      </c>
    </row>
    <row r="31" spans="1:18" ht="15" x14ac:dyDescent="0.25">
      <c r="A31" s="931"/>
      <c r="B31" s="921" t="s">
        <v>419</v>
      </c>
      <c r="C31" s="523">
        <v>8</v>
      </c>
      <c r="D31" s="923">
        <v>13</v>
      </c>
      <c r="E31" s="523">
        <v>12.5</v>
      </c>
      <c r="F31" s="506">
        <v>28</v>
      </c>
    </row>
    <row r="32" spans="1:18" ht="15" x14ac:dyDescent="0.25">
      <c r="A32" s="931"/>
      <c r="B32" s="921"/>
      <c r="C32" s="523"/>
      <c r="D32" s="923"/>
      <c r="E32" s="523"/>
      <c r="F32" s="506"/>
    </row>
    <row r="33" spans="1:12" ht="15" x14ac:dyDescent="0.25">
      <c r="A33" s="931" t="s">
        <v>68</v>
      </c>
      <c r="B33" s="921" t="s">
        <v>62</v>
      </c>
      <c r="C33" s="522">
        <v>7.2608695652173916</v>
      </c>
      <c r="D33" s="922">
        <v>13.375</v>
      </c>
      <c r="E33" s="522">
        <v>10.666666666666666</v>
      </c>
      <c r="F33" s="941">
        <v>24.6</v>
      </c>
    </row>
    <row r="34" spans="1:12" ht="15" x14ac:dyDescent="0.25">
      <c r="A34" s="931"/>
      <c r="B34" s="921" t="s">
        <v>50</v>
      </c>
      <c r="C34" s="523">
        <v>6</v>
      </c>
      <c r="D34" s="923">
        <v>10</v>
      </c>
      <c r="E34" s="523">
        <v>8</v>
      </c>
      <c r="F34" s="506">
        <v>19</v>
      </c>
    </row>
    <row r="35" spans="1:12" ht="15" x14ac:dyDescent="0.25">
      <c r="A35" s="249"/>
      <c r="B35" s="921" t="s">
        <v>417</v>
      </c>
      <c r="C35" s="523">
        <v>6</v>
      </c>
      <c r="D35" s="923">
        <v>10</v>
      </c>
      <c r="E35" s="523">
        <v>8</v>
      </c>
      <c r="F35" s="506">
        <v>21</v>
      </c>
    </row>
    <row r="36" spans="1:12" ht="15" x14ac:dyDescent="0.25">
      <c r="A36" s="249"/>
      <c r="B36" s="921" t="s">
        <v>110</v>
      </c>
      <c r="C36" s="523">
        <v>23</v>
      </c>
      <c r="D36" s="923">
        <v>16</v>
      </c>
      <c r="E36" s="523">
        <v>21</v>
      </c>
      <c r="F36" s="506">
        <v>15</v>
      </c>
    </row>
    <row r="37" spans="1:12" ht="15" x14ac:dyDescent="0.25">
      <c r="A37" s="249"/>
      <c r="B37" s="921" t="s">
        <v>418</v>
      </c>
      <c r="C37" s="523">
        <v>5</v>
      </c>
      <c r="D37" s="923">
        <v>8.75</v>
      </c>
      <c r="E37" s="523">
        <v>7</v>
      </c>
      <c r="F37" s="506">
        <v>12</v>
      </c>
    </row>
    <row r="38" spans="1:12" ht="15" x14ac:dyDescent="0.25">
      <c r="A38" s="251"/>
      <c r="B38" s="939" t="s">
        <v>419</v>
      </c>
      <c r="C38" s="524">
        <v>8</v>
      </c>
      <c r="D38" s="937">
        <v>14</v>
      </c>
      <c r="E38" s="524">
        <v>10</v>
      </c>
      <c r="F38" s="507">
        <v>25.5</v>
      </c>
    </row>
    <row r="40" spans="1:12" ht="23.25" x14ac:dyDescent="0.35">
      <c r="A40" s="962" t="s">
        <v>352</v>
      </c>
      <c r="B40" s="919"/>
      <c r="C40" s="1184" t="s">
        <v>482</v>
      </c>
      <c r="D40" s="1140"/>
      <c r="E40" s="1140"/>
      <c r="F40" s="1140"/>
      <c r="G40" s="1140"/>
      <c r="H40" s="1140"/>
      <c r="I40" s="1140"/>
      <c r="J40" s="1141"/>
      <c r="K40" s="924"/>
      <c r="L40" s="213"/>
    </row>
    <row r="41" spans="1:12" ht="30" customHeight="1" thickBot="1" x14ac:dyDescent="0.3">
      <c r="A41" s="207" t="s">
        <v>158</v>
      </c>
      <c r="B41" s="209" t="s">
        <v>110</v>
      </c>
      <c r="C41" s="836" t="s">
        <v>443</v>
      </c>
      <c r="D41" s="499" t="s">
        <v>444</v>
      </c>
      <c r="E41" s="836" t="s">
        <v>445</v>
      </c>
      <c r="F41" s="499" t="s">
        <v>446</v>
      </c>
      <c r="G41" s="836" t="s">
        <v>447</v>
      </c>
      <c r="H41" s="499" t="s">
        <v>448</v>
      </c>
      <c r="I41" s="836" t="s">
        <v>449</v>
      </c>
      <c r="J41" s="499" t="s">
        <v>242</v>
      </c>
      <c r="K41" s="918"/>
      <c r="L41" s="213"/>
    </row>
    <row r="42" spans="1:12" ht="15.75" thickTop="1" x14ac:dyDescent="0.25">
      <c r="A42" s="931" t="s">
        <v>133</v>
      </c>
      <c r="B42" s="506">
        <v>29</v>
      </c>
      <c r="C42" s="752">
        <v>0.96551724137931039</v>
      </c>
      <c r="D42" s="744">
        <v>0.72413793103448276</v>
      </c>
      <c r="E42" s="752">
        <v>0.48275862068965519</v>
      </c>
      <c r="F42" s="744">
        <v>0.65517241379310343</v>
      </c>
      <c r="G42" s="752">
        <v>0.34482758620689657</v>
      </c>
      <c r="H42" s="744">
        <v>0.27586206896551724</v>
      </c>
      <c r="I42" s="752">
        <v>0.13793103448275862</v>
      </c>
      <c r="J42" s="744">
        <v>6.8965517241379309E-2</v>
      </c>
      <c r="K42" s="919"/>
      <c r="L42" s="213"/>
    </row>
    <row r="43" spans="1:12" ht="15" x14ac:dyDescent="0.25">
      <c r="A43" s="931" t="s">
        <v>420</v>
      </c>
      <c r="B43" s="506">
        <v>36</v>
      </c>
      <c r="C43" s="752">
        <v>1</v>
      </c>
      <c r="D43" s="744">
        <v>0.66666666666666663</v>
      </c>
      <c r="E43" s="752">
        <v>0.61111111111111116</v>
      </c>
      <c r="F43" s="744">
        <v>0.72222222222222221</v>
      </c>
      <c r="G43" s="752">
        <v>0.41666666666666669</v>
      </c>
      <c r="H43" s="744">
        <v>0.3888888888888889</v>
      </c>
      <c r="I43" s="752">
        <v>0.16666666666666666</v>
      </c>
      <c r="J43" s="744">
        <v>2.7777777777777776E-2</v>
      </c>
      <c r="K43" s="919"/>
      <c r="L43" s="213"/>
    </row>
    <row r="44" spans="1:12" ht="15" x14ac:dyDescent="0.25">
      <c r="A44" s="931" t="s">
        <v>66</v>
      </c>
      <c r="B44" s="506">
        <v>43</v>
      </c>
      <c r="C44" s="752">
        <v>0.97674418604651159</v>
      </c>
      <c r="D44" s="744">
        <v>0.76744186046511631</v>
      </c>
      <c r="E44" s="752">
        <v>0.46511627906976744</v>
      </c>
      <c r="F44" s="744">
        <v>0.7441860465116279</v>
      </c>
      <c r="G44" s="752">
        <v>0.39534883720930231</v>
      </c>
      <c r="H44" s="744">
        <v>0.37209302325581395</v>
      </c>
      <c r="I44" s="752">
        <v>0.20930232558139536</v>
      </c>
      <c r="J44" s="744">
        <v>0</v>
      </c>
      <c r="K44" s="919"/>
      <c r="L44" s="213"/>
    </row>
    <row r="45" spans="1:12" ht="15" x14ac:dyDescent="0.25">
      <c r="A45" s="931" t="s">
        <v>59</v>
      </c>
      <c r="B45" s="506">
        <v>29</v>
      </c>
      <c r="C45" s="752">
        <v>1</v>
      </c>
      <c r="D45" s="744">
        <v>0.68965517241379315</v>
      </c>
      <c r="E45" s="752">
        <v>0.20689655172413793</v>
      </c>
      <c r="F45" s="744">
        <v>0.72413793103448276</v>
      </c>
      <c r="G45" s="752">
        <v>0.27586206896551724</v>
      </c>
      <c r="H45" s="744">
        <v>0.31034482758620691</v>
      </c>
      <c r="I45" s="752">
        <v>0.20689655172413793</v>
      </c>
      <c r="J45" s="744">
        <v>0</v>
      </c>
      <c r="K45" s="918"/>
      <c r="L45" s="213"/>
    </row>
    <row r="46" spans="1:12" ht="15" x14ac:dyDescent="0.25">
      <c r="A46" s="931" t="s">
        <v>68</v>
      </c>
      <c r="B46" s="506">
        <v>24</v>
      </c>
      <c r="C46" s="752">
        <v>1</v>
      </c>
      <c r="D46" s="744">
        <v>0.79166666666666663</v>
      </c>
      <c r="E46" s="752">
        <v>0.375</v>
      </c>
      <c r="F46" s="744">
        <v>0.83333333333333337</v>
      </c>
      <c r="G46" s="752">
        <v>0.45833333333333331</v>
      </c>
      <c r="H46" s="744">
        <v>0.375</v>
      </c>
      <c r="I46" s="752">
        <v>0.25</v>
      </c>
      <c r="J46" s="744">
        <v>8.3333333333333329E-2</v>
      </c>
      <c r="K46" s="918"/>
      <c r="L46" s="213"/>
    </row>
    <row r="47" spans="1:12" ht="15" x14ac:dyDescent="0.25">
      <c r="A47" s="931"/>
      <c r="B47" s="506"/>
      <c r="C47" s="752"/>
      <c r="D47" s="744"/>
      <c r="E47" s="752"/>
      <c r="F47" s="744"/>
      <c r="G47" s="752"/>
      <c r="H47" s="744"/>
      <c r="I47" s="752"/>
      <c r="J47" s="744"/>
      <c r="K47" s="918"/>
      <c r="L47" s="213"/>
    </row>
    <row r="48" spans="1:12" ht="15" x14ac:dyDescent="0.25">
      <c r="A48" s="936" t="s">
        <v>4</v>
      </c>
      <c r="B48" s="507">
        <v>161</v>
      </c>
      <c r="C48" s="754">
        <v>0.98757763975155277</v>
      </c>
      <c r="D48" s="745">
        <v>0.72670807453416153</v>
      </c>
      <c r="E48" s="754">
        <v>0.44099378881987578</v>
      </c>
      <c r="F48" s="745">
        <v>0.73291925465838514</v>
      </c>
      <c r="G48" s="754">
        <v>0.37888198757763975</v>
      </c>
      <c r="H48" s="745">
        <v>0.34782608695652173</v>
      </c>
      <c r="I48" s="754">
        <v>0.19254658385093168</v>
      </c>
      <c r="J48" s="745">
        <v>3.1055900621118012E-2</v>
      </c>
      <c r="K48" s="918"/>
      <c r="L48" s="213"/>
    </row>
  </sheetData>
  <mergeCells count="3">
    <mergeCell ref="E3:F3"/>
    <mergeCell ref="C3:D3"/>
    <mergeCell ref="C40:J40"/>
  </mergeCells>
  <hyperlinks>
    <hyperlink ref="A1" location="Index!A1" display="Back to 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heetViews>
  <sheetFormatPr defaultRowHeight="12.75" x14ac:dyDescent="0.2"/>
  <cols>
    <col min="1" max="1" width="19.5703125" customWidth="1"/>
    <col min="2" max="2" width="12.28515625" customWidth="1"/>
    <col min="3" max="6" width="16.140625" customWidth="1"/>
    <col min="7" max="7" width="19.5703125" customWidth="1"/>
    <col min="8" max="8" width="21.7109375" customWidth="1"/>
    <col min="12" max="12" width="10.5703125" customWidth="1"/>
    <col min="14" max="15" width="11" customWidth="1"/>
    <col min="16" max="16" width="14.7109375" customWidth="1"/>
  </cols>
  <sheetData>
    <row r="1" spans="1:19" x14ac:dyDescent="0.2">
      <c r="A1" s="676" t="s">
        <v>162</v>
      </c>
    </row>
    <row r="3" spans="1:19" ht="23.25" x14ac:dyDescent="0.35">
      <c r="A3" s="697" t="s">
        <v>352</v>
      </c>
      <c r="B3" s="918"/>
      <c r="C3" s="955" t="s">
        <v>474</v>
      </c>
      <c r="D3" s="956"/>
      <c r="E3" s="956"/>
      <c r="F3" s="956"/>
      <c r="G3" s="956"/>
      <c r="H3" s="956"/>
      <c r="I3" s="956"/>
      <c r="J3" s="956"/>
      <c r="K3" s="956"/>
      <c r="L3" s="956"/>
      <c r="M3" s="956"/>
      <c r="N3" s="956"/>
      <c r="O3" s="956"/>
      <c r="P3" s="956"/>
      <c r="Q3" s="957"/>
      <c r="R3" s="918"/>
      <c r="S3" s="918"/>
    </row>
    <row r="4" spans="1:19" ht="30" customHeight="1" thickBot="1" x14ac:dyDescent="0.3">
      <c r="A4" s="207" t="s">
        <v>158</v>
      </c>
      <c r="B4" s="241" t="s">
        <v>110</v>
      </c>
      <c r="C4" s="513" t="s">
        <v>450</v>
      </c>
      <c r="D4" s="490" t="s">
        <v>451</v>
      </c>
      <c r="E4" s="513" t="s">
        <v>452</v>
      </c>
      <c r="F4" s="490" t="s">
        <v>453</v>
      </c>
      <c r="G4" s="513" t="s">
        <v>454</v>
      </c>
      <c r="H4" s="490" t="s">
        <v>455</v>
      </c>
      <c r="I4" s="513" t="s">
        <v>456</v>
      </c>
      <c r="J4" s="490" t="s">
        <v>457</v>
      </c>
      <c r="K4" s="513" t="s">
        <v>458</v>
      </c>
      <c r="L4" s="490" t="s">
        <v>459</v>
      </c>
      <c r="M4" s="513" t="s">
        <v>460</v>
      </c>
      <c r="N4" s="490" t="s">
        <v>461</v>
      </c>
      <c r="O4" s="513" t="s">
        <v>462</v>
      </c>
      <c r="P4" s="490" t="s">
        <v>463</v>
      </c>
      <c r="Q4" s="513" t="s">
        <v>242</v>
      </c>
      <c r="R4" s="924"/>
      <c r="S4" s="924"/>
    </row>
    <row r="5" spans="1:19" ht="15.75" thickTop="1" x14ac:dyDescent="0.25">
      <c r="A5" s="931" t="s">
        <v>133</v>
      </c>
      <c r="B5" s="923">
        <v>30</v>
      </c>
      <c r="C5" s="849">
        <v>0.6333333333333333</v>
      </c>
      <c r="D5" s="929">
        <v>3.3333333333333333E-2</v>
      </c>
      <c r="E5" s="849">
        <v>0</v>
      </c>
      <c r="F5" s="929">
        <v>0.13333333333333333</v>
      </c>
      <c r="G5" s="849">
        <v>3.3333333333333333E-2</v>
      </c>
      <c r="H5" s="929">
        <v>0</v>
      </c>
      <c r="I5" s="849">
        <v>0</v>
      </c>
      <c r="J5" s="929">
        <v>6.6666666666666666E-2</v>
      </c>
      <c r="K5" s="849">
        <v>3.3333333333333333E-2</v>
      </c>
      <c r="L5" s="929">
        <v>0</v>
      </c>
      <c r="M5" s="849">
        <v>6.6666666666666666E-2</v>
      </c>
      <c r="N5" s="929">
        <v>6.6666666666666666E-2</v>
      </c>
      <c r="O5" s="849">
        <v>6.6666666666666666E-2</v>
      </c>
      <c r="P5" s="929">
        <v>0</v>
      </c>
      <c r="Q5" s="849">
        <v>3.3333333333333333E-2</v>
      </c>
      <c r="R5" s="918"/>
      <c r="S5" s="918"/>
    </row>
    <row r="6" spans="1:19" ht="15" x14ac:dyDescent="0.25">
      <c r="A6" s="931" t="s">
        <v>420</v>
      </c>
      <c r="B6" s="923">
        <v>36</v>
      </c>
      <c r="C6" s="849">
        <v>0.44444444444444442</v>
      </c>
      <c r="D6" s="929">
        <v>0.27777777777777779</v>
      </c>
      <c r="E6" s="849">
        <v>0</v>
      </c>
      <c r="F6" s="929">
        <v>0.25</v>
      </c>
      <c r="G6" s="849">
        <v>5.5555555555555552E-2</v>
      </c>
      <c r="H6" s="929">
        <v>0</v>
      </c>
      <c r="I6" s="849">
        <v>0</v>
      </c>
      <c r="J6" s="929">
        <v>0.27777777777777779</v>
      </c>
      <c r="K6" s="849">
        <v>2.7777777777777776E-2</v>
      </c>
      <c r="L6" s="929">
        <v>2.7777777777777776E-2</v>
      </c>
      <c r="M6" s="849">
        <v>0.30555555555555558</v>
      </c>
      <c r="N6" s="929">
        <v>0.33333333333333331</v>
      </c>
      <c r="O6" s="849">
        <v>0.27777777777777779</v>
      </c>
      <c r="P6" s="929">
        <v>0</v>
      </c>
      <c r="Q6" s="849">
        <v>0</v>
      </c>
      <c r="R6" s="918"/>
      <c r="S6" s="918"/>
    </row>
    <row r="7" spans="1:19" ht="15" x14ac:dyDescent="0.25">
      <c r="A7" s="931" t="s">
        <v>66</v>
      </c>
      <c r="B7" s="923">
        <v>43</v>
      </c>
      <c r="C7" s="849">
        <v>0.44186046511627908</v>
      </c>
      <c r="D7" s="929">
        <v>2.3255813953488372E-2</v>
      </c>
      <c r="E7" s="849">
        <v>6.9767441860465115E-2</v>
      </c>
      <c r="F7" s="929">
        <v>0.2558139534883721</v>
      </c>
      <c r="G7" s="849">
        <v>0.11627906976744186</v>
      </c>
      <c r="H7" s="929">
        <v>4.6511627906976744E-2</v>
      </c>
      <c r="I7" s="849">
        <v>2.3255813953488372E-2</v>
      </c>
      <c r="J7" s="929">
        <v>6.9767441860465115E-2</v>
      </c>
      <c r="K7" s="849">
        <v>2.3255813953488372E-2</v>
      </c>
      <c r="L7" s="929">
        <v>0</v>
      </c>
      <c r="M7" s="849">
        <v>0.11627906976744186</v>
      </c>
      <c r="N7" s="929">
        <v>0.11627906976744186</v>
      </c>
      <c r="O7" s="849">
        <v>4.6511627906976744E-2</v>
      </c>
      <c r="P7" s="929">
        <v>6.9767441860465115E-2</v>
      </c>
      <c r="Q7" s="849">
        <v>4.6511627906976744E-2</v>
      </c>
      <c r="R7" s="918"/>
      <c r="S7" s="918"/>
    </row>
    <row r="8" spans="1:19" ht="15" x14ac:dyDescent="0.25">
      <c r="A8" s="931" t="s">
        <v>59</v>
      </c>
      <c r="B8" s="923">
        <v>29</v>
      </c>
      <c r="C8" s="849">
        <v>0.17241379310344829</v>
      </c>
      <c r="D8" s="929">
        <v>0.31034482758620691</v>
      </c>
      <c r="E8" s="849">
        <v>6.8965517241379309E-2</v>
      </c>
      <c r="F8" s="929">
        <v>0.13793103448275862</v>
      </c>
      <c r="G8" s="849">
        <v>0.2413793103448276</v>
      </c>
      <c r="H8" s="929">
        <v>0.10344827586206896</v>
      </c>
      <c r="I8" s="849">
        <v>0</v>
      </c>
      <c r="J8" s="929">
        <v>0.2413793103448276</v>
      </c>
      <c r="K8" s="849">
        <v>0.17241379310344829</v>
      </c>
      <c r="L8" s="929">
        <v>0.10344827586206896</v>
      </c>
      <c r="M8" s="849">
        <v>6.8965517241379309E-2</v>
      </c>
      <c r="N8" s="929">
        <v>0.10344827586206896</v>
      </c>
      <c r="O8" s="849">
        <v>3.4482758620689655E-2</v>
      </c>
      <c r="P8" s="929">
        <v>0.31034482758620691</v>
      </c>
      <c r="Q8" s="849">
        <v>0.10344827586206896</v>
      </c>
      <c r="R8" s="918"/>
      <c r="S8" s="918"/>
    </row>
    <row r="9" spans="1:19" ht="15" x14ac:dyDescent="0.25">
      <c r="A9" s="931" t="s">
        <v>68</v>
      </c>
      <c r="B9" s="923">
        <v>25</v>
      </c>
      <c r="C9" s="849">
        <v>0.08</v>
      </c>
      <c r="D9" s="929">
        <v>0.16</v>
      </c>
      <c r="E9" s="849">
        <v>0.12</v>
      </c>
      <c r="F9" s="929">
        <v>0.28000000000000003</v>
      </c>
      <c r="G9" s="849">
        <v>0.32</v>
      </c>
      <c r="H9" s="929">
        <v>0.2</v>
      </c>
      <c r="I9" s="849">
        <v>0.08</v>
      </c>
      <c r="J9" s="929">
        <v>0.48</v>
      </c>
      <c r="K9" s="849">
        <v>0.04</v>
      </c>
      <c r="L9" s="929">
        <v>0.12</v>
      </c>
      <c r="M9" s="849">
        <v>0.08</v>
      </c>
      <c r="N9" s="929">
        <v>0.04</v>
      </c>
      <c r="O9" s="849">
        <v>0.28000000000000003</v>
      </c>
      <c r="P9" s="929">
        <v>0.64</v>
      </c>
      <c r="Q9" s="849">
        <v>0.08</v>
      </c>
      <c r="R9" s="918"/>
      <c r="S9" s="918"/>
    </row>
    <row r="10" spans="1:19" ht="15" x14ac:dyDescent="0.25">
      <c r="A10" s="931"/>
      <c r="B10" s="923"/>
      <c r="C10" s="849"/>
      <c r="D10" s="929"/>
      <c r="E10" s="849"/>
      <c r="F10" s="929"/>
      <c r="G10" s="849"/>
      <c r="H10" s="929"/>
      <c r="I10" s="849"/>
      <c r="J10" s="929"/>
      <c r="K10" s="849"/>
      <c r="L10" s="929"/>
      <c r="M10" s="849"/>
      <c r="N10" s="929"/>
      <c r="O10" s="849"/>
      <c r="P10" s="929"/>
      <c r="Q10" s="849"/>
      <c r="R10" s="918"/>
      <c r="S10" s="918"/>
    </row>
    <row r="11" spans="1:19" ht="15" x14ac:dyDescent="0.25">
      <c r="A11" s="936" t="s">
        <v>4</v>
      </c>
      <c r="B11" s="937">
        <v>163</v>
      </c>
      <c r="C11" s="964">
        <v>0.37423312883435583</v>
      </c>
      <c r="D11" s="934">
        <v>0.15337423312883436</v>
      </c>
      <c r="E11" s="964">
        <v>4.9079754601226995E-2</v>
      </c>
      <c r="F11" s="934">
        <v>0.21472392638036811</v>
      </c>
      <c r="G11" s="964">
        <v>0.1411042944785276</v>
      </c>
      <c r="H11" s="934">
        <v>6.1349693251533742E-2</v>
      </c>
      <c r="I11" s="964">
        <v>1.8404907975460124E-2</v>
      </c>
      <c r="J11" s="934">
        <v>0.20858895705521471</v>
      </c>
      <c r="K11" s="964">
        <v>5.5214723926380369E-2</v>
      </c>
      <c r="L11" s="934">
        <v>4.2944785276073622E-2</v>
      </c>
      <c r="M11" s="964">
        <v>0.13496932515337423</v>
      </c>
      <c r="N11" s="934">
        <v>0.1411042944785276</v>
      </c>
      <c r="O11" s="964">
        <v>0.13496932515337423</v>
      </c>
      <c r="P11" s="934">
        <v>0.17177914110429449</v>
      </c>
      <c r="Q11" s="964">
        <v>4.9079754601226995E-2</v>
      </c>
      <c r="R11" s="918"/>
      <c r="S11" s="918"/>
    </row>
    <row r="12" spans="1:19" ht="15" x14ac:dyDescent="0.25">
      <c r="A12" s="918"/>
      <c r="B12" s="920"/>
      <c r="C12" s="965" t="s">
        <v>481</v>
      </c>
      <c r="D12" s="927"/>
      <c r="E12" s="927"/>
      <c r="F12" s="927"/>
      <c r="G12" s="927"/>
      <c r="H12" s="927"/>
      <c r="I12" s="927"/>
      <c r="J12" s="927"/>
      <c r="K12" s="927"/>
      <c r="L12" s="927"/>
      <c r="M12" s="927"/>
      <c r="N12" s="927"/>
      <c r="O12" s="927"/>
      <c r="P12" s="927"/>
      <c r="Q12" s="927"/>
      <c r="R12" s="918"/>
      <c r="S12" s="918"/>
    </row>
    <row r="13" spans="1:19" ht="23.25" x14ac:dyDescent="0.35">
      <c r="A13" s="697" t="s">
        <v>352</v>
      </c>
      <c r="B13" s="918"/>
      <c r="C13" s="918"/>
      <c r="D13" s="918"/>
      <c r="E13" s="918"/>
      <c r="F13" s="918"/>
      <c r="G13" s="918"/>
      <c r="H13" s="918"/>
      <c r="I13" s="918"/>
      <c r="J13" s="918"/>
      <c r="K13" s="918"/>
      <c r="L13" s="918"/>
      <c r="M13" s="918"/>
      <c r="N13" s="918"/>
      <c r="O13" s="918"/>
      <c r="P13" s="918"/>
      <c r="Q13" s="918"/>
      <c r="R13" s="918"/>
      <c r="S13" s="918"/>
    </row>
    <row r="14" spans="1:19" ht="60" customHeight="1" thickBot="1" x14ac:dyDescent="0.3">
      <c r="A14" s="207" t="s">
        <v>158</v>
      </c>
      <c r="B14" s="425" t="s">
        <v>109</v>
      </c>
      <c r="C14" s="726" t="s">
        <v>475</v>
      </c>
      <c r="D14" s="712" t="s">
        <v>476</v>
      </c>
      <c r="E14" s="728" t="s">
        <v>477</v>
      </c>
      <c r="F14" s="712" t="s">
        <v>478</v>
      </c>
      <c r="G14" s="728" t="s">
        <v>479</v>
      </c>
      <c r="H14" s="712" t="s">
        <v>480</v>
      </c>
      <c r="I14" s="924"/>
      <c r="J14" s="924"/>
      <c r="K14" s="924"/>
      <c r="L14" s="924"/>
      <c r="M14" s="924"/>
      <c r="N14" s="924"/>
      <c r="O14" s="924"/>
      <c r="P14" s="924"/>
      <c r="Q14" s="924"/>
      <c r="R14" s="924"/>
      <c r="S14" s="924"/>
    </row>
    <row r="15" spans="1:19" ht="15.75" thickTop="1" x14ac:dyDescent="0.25">
      <c r="A15" s="931" t="s">
        <v>133</v>
      </c>
      <c r="B15" s="963" t="s">
        <v>250</v>
      </c>
      <c r="C15" s="748">
        <v>0.32258064516129031</v>
      </c>
      <c r="D15" s="714">
        <v>0</v>
      </c>
      <c r="E15" s="748">
        <v>0.43333333333333335</v>
      </c>
      <c r="F15" s="714">
        <v>0.13333333333333333</v>
      </c>
      <c r="G15" s="748">
        <v>1.6666666666666666E-2</v>
      </c>
      <c r="H15" s="714">
        <v>0.8666666666666667</v>
      </c>
      <c r="I15" s="918"/>
      <c r="J15" s="918"/>
      <c r="K15" s="918"/>
      <c r="L15" s="918"/>
      <c r="M15" s="918"/>
      <c r="N15" s="918"/>
      <c r="O15" s="918"/>
      <c r="P15" s="918"/>
      <c r="Q15" s="918"/>
      <c r="R15" s="918"/>
      <c r="S15" s="918"/>
    </row>
    <row r="16" spans="1:19" ht="15" x14ac:dyDescent="0.25">
      <c r="A16" s="931" t="s">
        <v>133</v>
      </c>
      <c r="B16" s="932" t="s">
        <v>110</v>
      </c>
      <c r="C16" s="783">
        <v>31</v>
      </c>
      <c r="D16" s="774">
        <v>30</v>
      </c>
      <c r="E16" s="783">
        <v>30</v>
      </c>
      <c r="F16" s="774">
        <v>30</v>
      </c>
      <c r="G16" s="783">
        <v>3</v>
      </c>
      <c r="H16" s="774">
        <v>30</v>
      </c>
      <c r="I16" s="918"/>
      <c r="J16" s="918"/>
      <c r="K16" s="918"/>
      <c r="L16" s="918"/>
      <c r="M16" s="918"/>
      <c r="N16" s="918"/>
      <c r="O16" s="918"/>
      <c r="P16" s="918"/>
      <c r="Q16" s="918"/>
      <c r="R16" s="918"/>
      <c r="S16" s="918"/>
    </row>
    <row r="17" spans="1:19" s="213" customFormat="1" ht="15" x14ac:dyDescent="0.25">
      <c r="A17" s="931"/>
      <c r="B17" s="932"/>
      <c r="C17" s="783"/>
      <c r="D17" s="774"/>
      <c r="E17" s="783"/>
      <c r="F17" s="774"/>
      <c r="G17" s="783"/>
      <c r="H17" s="774"/>
      <c r="I17" s="918"/>
      <c r="J17" s="918"/>
      <c r="K17" s="918"/>
      <c r="L17" s="918"/>
      <c r="M17" s="918"/>
      <c r="N17" s="918"/>
      <c r="O17" s="918"/>
      <c r="P17" s="918"/>
      <c r="Q17" s="918"/>
      <c r="R17" s="918"/>
      <c r="S17" s="918"/>
    </row>
    <row r="18" spans="1:19" ht="15" x14ac:dyDescent="0.25">
      <c r="A18" s="931" t="s">
        <v>420</v>
      </c>
      <c r="B18" s="963" t="s">
        <v>250</v>
      </c>
      <c r="C18" s="748">
        <v>0.41666666666666669</v>
      </c>
      <c r="D18" s="714">
        <v>0</v>
      </c>
      <c r="E18" s="748">
        <v>0.65714285714285714</v>
      </c>
      <c r="F18" s="714">
        <v>0.3611111111111111</v>
      </c>
      <c r="G18" s="748">
        <v>0.24008333333333337</v>
      </c>
      <c r="H18" s="714">
        <v>0.80555555555555558</v>
      </c>
      <c r="I18" s="918"/>
      <c r="J18" s="918"/>
      <c r="K18" s="918"/>
      <c r="L18" s="918"/>
      <c r="M18" s="918"/>
      <c r="N18" s="918"/>
      <c r="O18" s="918"/>
      <c r="P18" s="918"/>
      <c r="Q18" s="918"/>
      <c r="R18" s="918"/>
      <c r="S18" s="918"/>
    </row>
    <row r="19" spans="1:19" ht="15" x14ac:dyDescent="0.25">
      <c r="A19" s="931" t="s">
        <v>420</v>
      </c>
      <c r="B19" s="932" t="s">
        <v>110</v>
      </c>
      <c r="C19" s="783">
        <v>36</v>
      </c>
      <c r="D19" s="774">
        <v>36</v>
      </c>
      <c r="E19" s="783">
        <v>35</v>
      </c>
      <c r="F19" s="774">
        <v>36</v>
      </c>
      <c r="G19" s="783">
        <v>12</v>
      </c>
      <c r="H19" s="774">
        <v>36</v>
      </c>
      <c r="I19" s="918"/>
      <c r="J19" s="918"/>
      <c r="K19" s="918"/>
      <c r="L19" s="918"/>
      <c r="M19" s="918"/>
      <c r="N19" s="918"/>
      <c r="O19" s="918"/>
      <c r="P19" s="918"/>
      <c r="Q19" s="918"/>
      <c r="R19" s="918"/>
      <c r="S19" s="918"/>
    </row>
    <row r="20" spans="1:19" s="213" customFormat="1" ht="15" x14ac:dyDescent="0.25">
      <c r="A20" s="931"/>
      <c r="B20" s="932"/>
      <c r="C20" s="783"/>
      <c r="D20" s="774"/>
      <c r="E20" s="783"/>
      <c r="F20" s="774"/>
      <c r="G20" s="783"/>
      <c r="H20" s="774"/>
      <c r="I20" s="918"/>
      <c r="J20" s="918"/>
      <c r="K20" s="918"/>
      <c r="L20" s="918"/>
      <c r="M20" s="918"/>
      <c r="N20" s="918"/>
      <c r="O20" s="918"/>
      <c r="P20" s="918"/>
      <c r="Q20" s="918"/>
      <c r="R20" s="918"/>
      <c r="S20" s="918"/>
    </row>
    <row r="21" spans="1:19" ht="15" x14ac:dyDescent="0.25">
      <c r="A21" s="931" t="s">
        <v>66</v>
      </c>
      <c r="B21" s="963" t="s">
        <v>250</v>
      </c>
      <c r="C21" s="748">
        <v>0.45238095238095238</v>
      </c>
      <c r="D21" s="714">
        <v>4.5454545454545456E-2</v>
      </c>
      <c r="E21" s="748">
        <v>0.75555555555555554</v>
      </c>
      <c r="F21" s="714">
        <v>0.27906976744186046</v>
      </c>
      <c r="G21" s="748">
        <v>0.2640769230769231</v>
      </c>
      <c r="H21" s="714">
        <v>0.8</v>
      </c>
      <c r="I21" s="918"/>
      <c r="J21" s="918"/>
      <c r="K21" s="918"/>
      <c r="L21" s="918"/>
      <c r="M21" s="918"/>
      <c r="N21" s="918"/>
      <c r="O21" s="918"/>
      <c r="P21" s="918"/>
      <c r="Q21" s="918"/>
      <c r="R21" s="918"/>
      <c r="S21" s="918"/>
    </row>
    <row r="22" spans="1:19" ht="15" x14ac:dyDescent="0.25">
      <c r="A22" s="931" t="s">
        <v>66</v>
      </c>
      <c r="B22" s="932" t="s">
        <v>110</v>
      </c>
      <c r="C22" s="783">
        <v>42</v>
      </c>
      <c r="D22" s="774">
        <v>44</v>
      </c>
      <c r="E22" s="783">
        <v>45</v>
      </c>
      <c r="F22" s="774">
        <v>43</v>
      </c>
      <c r="G22" s="783">
        <v>13</v>
      </c>
      <c r="H22" s="774">
        <v>45</v>
      </c>
      <c r="I22" s="918"/>
      <c r="J22" s="918"/>
      <c r="K22" s="918"/>
      <c r="L22" s="918"/>
      <c r="M22" s="918"/>
      <c r="N22" s="918"/>
      <c r="O22" s="918"/>
      <c r="P22" s="918"/>
      <c r="Q22" s="918"/>
      <c r="R22" s="918"/>
      <c r="S22" s="918"/>
    </row>
    <row r="23" spans="1:19" s="213" customFormat="1" ht="15" x14ac:dyDescent="0.25">
      <c r="A23" s="931"/>
      <c r="B23" s="932"/>
      <c r="C23" s="783"/>
      <c r="D23" s="774"/>
      <c r="E23" s="783"/>
      <c r="F23" s="774"/>
      <c r="G23" s="783"/>
      <c r="H23" s="774"/>
      <c r="I23" s="918"/>
      <c r="J23" s="918"/>
      <c r="K23" s="918"/>
      <c r="L23" s="918"/>
      <c r="M23" s="918"/>
      <c r="N23" s="918"/>
      <c r="O23" s="918"/>
      <c r="P23" s="918"/>
      <c r="Q23" s="918"/>
      <c r="R23" s="918"/>
      <c r="S23" s="918"/>
    </row>
    <row r="24" spans="1:19" ht="15" x14ac:dyDescent="0.25">
      <c r="A24" s="931" t="s">
        <v>59</v>
      </c>
      <c r="B24" s="963" t="s">
        <v>250</v>
      </c>
      <c r="C24" s="748">
        <v>0.7142857142857143</v>
      </c>
      <c r="D24" s="714">
        <v>3.4482758620689655E-2</v>
      </c>
      <c r="E24" s="748">
        <v>0.86206896551724133</v>
      </c>
      <c r="F24" s="714">
        <v>0.27586206896551724</v>
      </c>
      <c r="G24" s="748">
        <v>0.15525</v>
      </c>
      <c r="H24" s="714">
        <v>0.8928571428571429</v>
      </c>
      <c r="I24" s="918"/>
      <c r="J24" s="918"/>
      <c r="K24" s="918"/>
      <c r="L24" s="918"/>
      <c r="M24" s="918"/>
      <c r="N24" s="918"/>
      <c r="O24" s="918"/>
      <c r="P24" s="918"/>
      <c r="Q24" s="918"/>
      <c r="R24" s="918"/>
      <c r="S24" s="918"/>
    </row>
    <row r="25" spans="1:19" ht="15" x14ac:dyDescent="0.25">
      <c r="A25" s="931" t="s">
        <v>59</v>
      </c>
      <c r="B25" s="932" t="s">
        <v>110</v>
      </c>
      <c r="C25" s="783">
        <v>28</v>
      </c>
      <c r="D25" s="774">
        <v>29</v>
      </c>
      <c r="E25" s="783">
        <v>29</v>
      </c>
      <c r="F25" s="774">
        <v>29</v>
      </c>
      <c r="G25" s="783">
        <v>8</v>
      </c>
      <c r="H25" s="774">
        <v>28</v>
      </c>
      <c r="I25" s="918"/>
      <c r="J25" s="918"/>
      <c r="K25" s="918"/>
      <c r="L25" s="918"/>
      <c r="M25" s="918"/>
      <c r="N25" s="918"/>
      <c r="O25" s="918"/>
      <c r="P25" s="918"/>
      <c r="Q25" s="918"/>
      <c r="R25" s="918"/>
      <c r="S25" s="918"/>
    </row>
    <row r="26" spans="1:19" s="213" customFormat="1" ht="15" x14ac:dyDescent="0.25">
      <c r="A26" s="931"/>
      <c r="B26" s="932"/>
      <c r="C26" s="783"/>
      <c r="D26" s="774"/>
      <c r="E26" s="783"/>
      <c r="F26" s="774"/>
      <c r="G26" s="783"/>
      <c r="H26" s="774"/>
      <c r="I26" s="918"/>
      <c r="J26" s="918"/>
      <c r="K26" s="918"/>
      <c r="L26" s="918"/>
      <c r="M26" s="918"/>
      <c r="N26" s="918"/>
      <c r="O26" s="918"/>
      <c r="P26" s="918"/>
      <c r="Q26" s="918"/>
      <c r="R26" s="918"/>
      <c r="S26" s="918"/>
    </row>
    <row r="27" spans="1:19" ht="15" x14ac:dyDescent="0.25">
      <c r="A27" s="931" t="s">
        <v>68</v>
      </c>
      <c r="B27" s="963" t="s">
        <v>250</v>
      </c>
      <c r="C27" s="748">
        <v>0.72</v>
      </c>
      <c r="D27" s="714">
        <v>0.16666666666666666</v>
      </c>
      <c r="E27" s="748">
        <v>0.80769230769230771</v>
      </c>
      <c r="F27" s="714">
        <v>0.36</v>
      </c>
      <c r="G27" s="748">
        <v>0.22441250000000001</v>
      </c>
      <c r="H27" s="714">
        <v>0.96153846153846156</v>
      </c>
      <c r="I27" s="918"/>
      <c r="J27" s="918"/>
      <c r="K27" s="918"/>
      <c r="L27" s="918"/>
      <c r="M27" s="918"/>
      <c r="N27" s="918"/>
      <c r="O27" s="918"/>
      <c r="P27" s="918"/>
      <c r="Q27" s="918"/>
      <c r="R27" s="918"/>
      <c r="S27" s="918"/>
    </row>
    <row r="28" spans="1:19" ht="15" x14ac:dyDescent="0.25">
      <c r="A28" s="931" t="s">
        <v>68</v>
      </c>
      <c r="B28" s="932" t="s">
        <v>110</v>
      </c>
      <c r="C28" s="783">
        <v>25</v>
      </c>
      <c r="D28" s="774">
        <v>24</v>
      </c>
      <c r="E28" s="783">
        <v>26</v>
      </c>
      <c r="F28" s="774">
        <v>25</v>
      </c>
      <c r="G28" s="783">
        <v>8</v>
      </c>
      <c r="H28" s="774">
        <v>26</v>
      </c>
      <c r="I28" s="918"/>
      <c r="J28" s="918"/>
      <c r="K28" s="918"/>
      <c r="L28" s="918"/>
      <c r="M28" s="918"/>
      <c r="N28" s="918"/>
      <c r="O28" s="918"/>
      <c r="P28" s="918"/>
      <c r="Q28" s="918"/>
      <c r="R28" s="918"/>
      <c r="S28" s="918"/>
    </row>
    <row r="29" spans="1:19" s="213" customFormat="1" ht="15" x14ac:dyDescent="0.25">
      <c r="A29" s="931"/>
      <c r="B29" s="932"/>
      <c r="C29" s="783"/>
      <c r="D29" s="774"/>
      <c r="E29" s="783"/>
      <c r="F29" s="774"/>
      <c r="G29" s="783"/>
      <c r="H29" s="774"/>
      <c r="I29" s="918"/>
      <c r="J29" s="918"/>
      <c r="K29" s="918"/>
      <c r="L29" s="918"/>
      <c r="M29" s="918"/>
      <c r="N29" s="918"/>
      <c r="O29" s="918"/>
      <c r="P29" s="918"/>
      <c r="Q29" s="918"/>
      <c r="R29" s="918"/>
      <c r="S29" s="918"/>
    </row>
    <row r="30" spans="1:19" ht="15" x14ac:dyDescent="0.25">
      <c r="A30" s="931" t="s">
        <v>4</v>
      </c>
      <c r="B30" s="963" t="s">
        <v>250</v>
      </c>
      <c r="C30" s="748">
        <v>0.50617283950617287</v>
      </c>
      <c r="D30" s="714">
        <v>4.2944785276073622E-2</v>
      </c>
      <c r="E30" s="748">
        <v>0.70303030303030301</v>
      </c>
      <c r="F30" s="714">
        <v>0.2822085889570552</v>
      </c>
      <c r="G30" s="748">
        <v>0.21366590909090913</v>
      </c>
      <c r="H30" s="714">
        <v>0.8545454545454545</v>
      </c>
      <c r="I30" s="918"/>
      <c r="J30" s="918"/>
      <c r="K30" s="918"/>
      <c r="L30" s="918"/>
      <c r="M30" s="918"/>
      <c r="N30" s="918"/>
      <c r="O30" s="918"/>
      <c r="P30" s="918"/>
      <c r="Q30" s="918"/>
      <c r="R30" s="918"/>
      <c r="S30" s="918"/>
    </row>
    <row r="31" spans="1:19" ht="15" x14ac:dyDescent="0.25">
      <c r="A31" s="936" t="s">
        <v>4</v>
      </c>
      <c r="B31" s="938" t="s">
        <v>110</v>
      </c>
      <c r="C31" s="784">
        <v>162</v>
      </c>
      <c r="D31" s="775">
        <v>163</v>
      </c>
      <c r="E31" s="784">
        <v>165</v>
      </c>
      <c r="F31" s="775">
        <v>163</v>
      </c>
      <c r="G31" s="784">
        <v>44</v>
      </c>
      <c r="H31" s="775">
        <v>165</v>
      </c>
      <c r="I31" s="918"/>
      <c r="J31" s="918"/>
      <c r="K31" s="918"/>
      <c r="L31" s="918"/>
      <c r="M31" s="918"/>
      <c r="N31" s="918"/>
      <c r="O31" s="918"/>
      <c r="P31" s="918"/>
      <c r="Q31" s="918"/>
      <c r="R31" s="918"/>
      <c r="S31" s="918"/>
    </row>
    <row r="32" spans="1:19" ht="15" x14ac:dyDescent="0.25">
      <c r="A32" s="918"/>
      <c r="B32" s="918"/>
      <c r="C32" s="918"/>
      <c r="D32" s="918"/>
      <c r="E32" s="918"/>
      <c r="F32" s="918"/>
      <c r="G32" s="918"/>
      <c r="H32" s="918"/>
      <c r="I32" s="918"/>
      <c r="J32" s="918"/>
      <c r="K32" s="918"/>
      <c r="L32" s="918"/>
      <c r="M32" s="918"/>
      <c r="N32" s="918"/>
      <c r="O32" s="918"/>
      <c r="P32" s="918"/>
      <c r="Q32" s="918"/>
      <c r="R32" s="918"/>
      <c r="S32" s="918"/>
    </row>
    <row r="33" spans="1:19" ht="15" x14ac:dyDescent="0.25">
      <c r="A33" s="918"/>
      <c r="B33" s="918"/>
      <c r="C33" s="918"/>
      <c r="D33" s="918"/>
      <c r="E33" s="918"/>
      <c r="F33" s="918"/>
      <c r="G33" s="918"/>
      <c r="H33" s="918"/>
      <c r="I33" s="918"/>
      <c r="J33" s="918"/>
      <c r="K33" s="918"/>
      <c r="L33" s="918"/>
      <c r="M33" s="918"/>
      <c r="N33" s="918"/>
      <c r="O33" s="918"/>
      <c r="P33" s="918"/>
      <c r="Q33" s="918"/>
      <c r="R33" s="918"/>
      <c r="S33" s="918"/>
    </row>
    <row r="34" spans="1:19" ht="15" x14ac:dyDescent="0.25">
      <c r="A34" s="918"/>
      <c r="B34" s="918"/>
      <c r="C34" s="918"/>
      <c r="D34" s="918"/>
      <c r="E34" s="918"/>
      <c r="F34" s="918"/>
      <c r="G34" s="918"/>
      <c r="H34" s="918"/>
      <c r="I34" s="918"/>
      <c r="J34" s="918"/>
      <c r="K34" s="918"/>
      <c r="L34" s="918"/>
      <c r="M34" s="918"/>
      <c r="N34" s="918"/>
      <c r="O34" s="918"/>
      <c r="P34" s="918"/>
      <c r="Q34" s="918"/>
      <c r="R34" s="918"/>
      <c r="S34" s="918"/>
    </row>
    <row r="35" spans="1:19" ht="15" x14ac:dyDescent="0.25">
      <c r="A35" s="918"/>
      <c r="B35" s="918"/>
      <c r="C35" s="918"/>
      <c r="D35" s="918"/>
      <c r="E35" s="918"/>
      <c r="F35" s="918"/>
      <c r="G35" s="918"/>
      <c r="H35" s="918"/>
      <c r="I35" s="918"/>
      <c r="J35" s="918"/>
      <c r="K35" s="918"/>
      <c r="L35" s="918"/>
      <c r="M35" s="918"/>
      <c r="N35" s="918"/>
      <c r="O35" s="918"/>
      <c r="P35" s="918"/>
      <c r="Q35" s="918"/>
      <c r="R35" s="918"/>
      <c r="S35" s="918"/>
    </row>
  </sheetData>
  <hyperlinks>
    <hyperlink ref="A1" location="Index!A1" display="Back to 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workbookViewId="0"/>
  </sheetViews>
  <sheetFormatPr defaultRowHeight="12.75" x14ac:dyDescent="0.2"/>
  <cols>
    <col min="1" max="1" width="19.28515625" customWidth="1"/>
    <col min="2" max="2" width="12.85546875" customWidth="1"/>
    <col min="3" max="3" width="16.42578125" customWidth="1"/>
    <col min="4" max="4" width="15.28515625" customWidth="1"/>
    <col min="5" max="5" width="16.42578125" customWidth="1"/>
    <col min="6" max="6" width="15.28515625" customWidth="1"/>
    <col min="7" max="7" width="16.42578125" customWidth="1"/>
    <col min="8" max="8" width="15.28515625" customWidth="1"/>
    <col min="9" max="9" width="16.42578125" customWidth="1"/>
    <col min="10" max="10" width="15.28515625" customWidth="1"/>
    <col min="11" max="13" width="12.5703125" customWidth="1"/>
    <col min="14" max="14" width="21.5703125" customWidth="1"/>
    <col min="15" max="15" width="20.42578125" customWidth="1"/>
    <col min="16" max="17" width="12.5703125" customWidth="1"/>
  </cols>
  <sheetData>
    <row r="1" spans="1:17" x14ac:dyDescent="0.2">
      <c r="A1" s="676" t="s">
        <v>162</v>
      </c>
    </row>
    <row r="3" spans="1:17" ht="30" customHeight="1" x14ac:dyDescent="0.35">
      <c r="A3" s="697" t="s">
        <v>130</v>
      </c>
      <c r="B3" s="987"/>
      <c r="C3" s="1240" t="s">
        <v>504</v>
      </c>
      <c r="D3" s="1241"/>
      <c r="E3" s="1241"/>
      <c r="F3" s="1241"/>
      <c r="G3" s="1240" t="s">
        <v>496</v>
      </c>
      <c r="H3" s="1241"/>
      <c r="I3" s="1241"/>
      <c r="J3" s="1241"/>
      <c r="K3" s="1242" t="s">
        <v>509</v>
      </c>
      <c r="L3" s="1243"/>
      <c r="M3" s="1243"/>
      <c r="N3" s="1243"/>
      <c r="O3" s="1243"/>
      <c r="P3" s="1243"/>
      <c r="Q3" s="1243"/>
    </row>
    <row r="4" spans="1:17" ht="45" customHeight="1" thickBot="1" x14ac:dyDescent="0.25">
      <c r="A4" s="207" t="s">
        <v>158</v>
      </c>
      <c r="B4" s="425" t="s">
        <v>109</v>
      </c>
      <c r="C4" s="732" t="s">
        <v>505</v>
      </c>
      <c r="D4" s="1021" t="s">
        <v>503</v>
      </c>
      <c r="E4" s="732" t="s">
        <v>506</v>
      </c>
      <c r="F4" s="1021" t="s">
        <v>503</v>
      </c>
      <c r="G4" s="732" t="s">
        <v>507</v>
      </c>
      <c r="H4" s="1021" t="s">
        <v>503</v>
      </c>
      <c r="I4" s="732" t="s">
        <v>508</v>
      </c>
      <c r="J4" s="1021" t="s">
        <v>503</v>
      </c>
      <c r="K4" s="513" t="s">
        <v>495</v>
      </c>
      <c r="L4" s="490" t="s">
        <v>496</v>
      </c>
      <c r="M4" s="513" t="s">
        <v>497</v>
      </c>
      <c r="N4" s="490" t="s">
        <v>498</v>
      </c>
      <c r="O4" s="513" t="s">
        <v>499</v>
      </c>
      <c r="P4" s="490" t="s">
        <v>526</v>
      </c>
      <c r="Q4" s="513" t="s">
        <v>502</v>
      </c>
    </row>
    <row r="5" spans="1:17" ht="15.75" thickTop="1" x14ac:dyDescent="0.25">
      <c r="A5" s="1016" t="s">
        <v>56</v>
      </c>
      <c r="B5" s="991" t="s">
        <v>62</v>
      </c>
      <c r="C5" s="1024">
        <v>0.28125</v>
      </c>
      <c r="D5" s="769">
        <v>90.888888888888886</v>
      </c>
      <c r="E5" s="1024">
        <v>0.12903225806451613</v>
      </c>
      <c r="F5" s="769">
        <v>5.25</v>
      </c>
      <c r="G5" s="1024">
        <v>0.80645161290322576</v>
      </c>
      <c r="H5" s="769">
        <v>111.29166666666667</v>
      </c>
      <c r="I5" s="1024">
        <v>0</v>
      </c>
      <c r="J5" s="771"/>
      <c r="K5" s="1024">
        <v>9.6774193548387094E-2</v>
      </c>
      <c r="L5" s="720">
        <v>0.45161290322580644</v>
      </c>
      <c r="M5" s="1024">
        <v>0.967741935483871</v>
      </c>
      <c r="N5" s="720">
        <v>6.4516129032258063E-2</v>
      </c>
      <c r="O5" s="1024">
        <v>0</v>
      </c>
      <c r="P5" s="720">
        <v>0.35483870967741937</v>
      </c>
      <c r="Q5" s="791">
        <v>1.935483870967742</v>
      </c>
    </row>
    <row r="6" spans="1:17" ht="15" x14ac:dyDescent="0.25">
      <c r="A6" s="1016" t="s">
        <v>56</v>
      </c>
      <c r="B6" s="991" t="s">
        <v>50</v>
      </c>
      <c r="C6" s="789"/>
      <c r="D6" s="771">
        <v>52</v>
      </c>
      <c r="E6" s="789"/>
      <c r="F6" s="771">
        <v>4</v>
      </c>
      <c r="G6" s="789"/>
      <c r="H6" s="771">
        <v>24</v>
      </c>
      <c r="I6" s="789"/>
      <c r="J6" s="771"/>
      <c r="K6" s="789"/>
      <c r="L6" s="771"/>
      <c r="M6" s="789"/>
      <c r="N6" s="771"/>
      <c r="O6" s="789"/>
      <c r="P6" s="771"/>
      <c r="Q6" s="789"/>
    </row>
    <row r="7" spans="1:17" ht="15" x14ac:dyDescent="0.25">
      <c r="A7" s="1016" t="s">
        <v>56</v>
      </c>
      <c r="B7" s="991" t="s">
        <v>110</v>
      </c>
      <c r="C7" s="789">
        <v>32</v>
      </c>
      <c r="D7" s="771">
        <v>9</v>
      </c>
      <c r="E7" s="789">
        <v>31</v>
      </c>
      <c r="F7" s="771">
        <v>4</v>
      </c>
      <c r="G7" s="789">
        <v>31</v>
      </c>
      <c r="H7" s="771">
        <v>24</v>
      </c>
      <c r="I7" s="789">
        <v>28</v>
      </c>
      <c r="J7" s="771"/>
      <c r="K7" s="789">
        <v>31</v>
      </c>
      <c r="L7" s="771">
        <v>31</v>
      </c>
      <c r="M7" s="789">
        <v>31</v>
      </c>
      <c r="N7" s="771">
        <v>31</v>
      </c>
      <c r="O7" s="789">
        <v>31</v>
      </c>
      <c r="P7" s="771">
        <v>31</v>
      </c>
      <c r="Q7" s="789">
        <v>31</v>
      </c>
    </row>
    <row r="8" spans="1:17" x14ac:dyDescent="0.2">
      <c r="A8" s="1004"/>
      <c r="B8" s="998"/>
      <c r="C8" s="1025"/>
      <c r="D8" s="999"/>
      <c r="E8" s="1025"/>
      <c r="F8" s="999"/>
      <c r="G8" s="1025"/>
      <c r="H8" s="999"/>
      <c r="I8" s="1025"/>
      <c r="J8" s="999"/>
      <c r="K8" s="1025"/>
      <c r="L8" s="999"/>
      <c r="M8" s="1025"/>
      <c r="N8" s="999"/>
      <c r="O8" s="1025"/>
      <c r="P8" s="999"/>
      <c r="Q8" s="1025"/>
    </row>
    <row r="9" spans="1:17" ht="15" x14ac:dyDescent="0.25">
      <c r="A9" s="1016" t="s">
        <v>55</v>
      </c>
      <c r="B9" s="991" t="s">
        <v>62</v>
      </c>
      <c r="C9" s="1024">
        <v>0.42857142857142855</v>
      </c>
      <c r="D9" s="769">
        <v>247.5</v>
      </c>
      <c r="E9" s="1024">
        <v>0.5</v>
      </c>
      <c r="F9" s="769">
        <v>55.571428571428569</v>
      </c>
      <c r="G9" s="1024">
        <v>0.7142857142857143</v>
      </c>
      <c r="H9" s="769">
        <v>77</v>
      </c>
      <c r="I9" s="1024">
        <v>0</v>
      </c>
      <c r="J9" s="771"/>
      <c r="K9" s="1024">
        <v>0.35714285714285715</v>
      </c>
      <c r="L9" s="720">
        <v>0.21428571428571427</v>
      </c>
      <c r="M9" s="1024">
        <v>1</v>
      </c>
      <c r="N9" s="720">
        <v>0.14285714285714285</v>
      </c>
      <c r="O9" s="1024">
        <v>0.14285714285714285</v>
      </c>
      <c r="P9" s="720">
        <v>0</v>
      </c>
      <c r="Q9" s="791">
        <v>1.8571428571428572</v>
      </c>
    </row>
    <row r="10" spans="1:17" ht="15" x14ac:dyDescent="0.25">
      <c r="A10" s="1016" t="s">
        <v>55</v>
      </c>
      <c r="B10" s="991" t="s">
        <v>50</v>
      </c>
      <c r="C10" s="789"/>
      <c r="D10" s="771">
        <v>247.5</v>
      </c>
      <c r="E10" s="789"/>
      <c r="F10" s="771">
        <v>4</v>
      </c>
      <c r="G10" s="789"/>
      <c r="H10" s="771">
        <v>52</v>
      </c>
      <c r="I10" s="789"/>
      <c r="J10" s="771"/>
      <c r="K10" s="789"/>
      <c r="L10" s="771"/>
      <c r="M10" s="789"/>
      <c r="N10" s="771"/>
      <c r="O10" s="789"/>
      <c r="P10" s="771"/>
      <c r="Q10" s="789"/>
    </row>
    <row r="11" spans="1:17" ht="15" x14ac:dyDescent="0.25">
      <c r="A11" s="1018" t="s">
        <v>55</v>
      </c>
      <c r="B11" s="1020" t="s">
        <v>110</v>
      </c>
      <c r="C11" s="790">
        <v>14</v>
      </c>
      <c r="D11" s="772">
        <v>6</v>
      </c>
      <c r="E11" s="790">
        <v>14</v>
      </c>
      <c r="F11" s="772">
        <v>7</v>
      </c>
      <c r="G11" s="790">
        <v>14</v>
      </c>
      <c r="H11" s="772">
        <v>9</v>
      </c>
      <c r="I11" s="790">
        <v>14</v>
      </c>
      <c r="J11" s="772"/>
      <c r="K11" s="790">
        <v>14</v>
      </c>
      <c r="L11" s="772">
        <v>14</v>
      </c>
      <c r="M11" s="790">
        <v>14</v>
      </c>
      <c r="N11" s="772">
        <v>14</v>
      </c>
      <c r="O11" s="790">
        <v>14</v>
      </c>
      <c r="P11" s="772">
        <v>14</v>
      </c>
      <c r="Q11" s="790">
        <v>14</v>
      </c>
    </row>
    <row r="12" spans="1:17" s="998" customFormat="1" x14ac:dyDescent="0.2">
      <c r="C12" s="999"/>
      <c r="D12" s="999"/>
      <c r="E12" s="999"/>
      <c r="F12" s="999"/>
      <c r="G12" s="999"/>
      <c r="H12" s="999"/>
      <c r="I12" s="999"/>
      <c r="J12" s="999"/>
      <c r="K12" s="999"/>
      <c r="L12" s="999"/>
      <c r="M12" s="999"/>
      <c r="N12" s="999"/>
      <c r="O12" s="999"/>
      <c r="P12" s="999"/>
      <c r="Q12" s="999"/>
    </row>
    <row r="13" spans="1:17" s="998" customFormat="1" ht="30" customHeight="1" x14ac:dyDescent="0.35">
      <c r="A13" s="1026" t="s">
        <v>112</v>
      </c>
      <c r="C13" s="1240" t="s">
        <v>504</v>
      </c>
      <c r="D13" s="1241"/>
      <c r="E13" s="1241"/>
      <c r="F13" s="1241"/>
      <c r="G13" s="1240" t="s">
        <v>496</v>
      </c>
      <c r="H13" s="1241"/>
      <c r="I13" s="1241"/>
      <c r="J13" s="1241"/>
      <c r="K13" s="1242" t="s">
        <v>509</v>
      </c>
      <c r="L13" s="1243"/>
      <c r="M13" s="1243"/>
      <c r="N13" s="1243"/>
      <c r="O13" s="1243"/>
      <c r="P13" s="1243"/>
      <c r="Q13" s="1243"/>
    </row>
    <row r="14" spans="1:17" s="995" customFormat="1" ht="45" customHeight="1" thickBot="1" x14ac:dyDescent="0.25">
      <c r="A14" s="207" t="s">
        <v>158</v>
      </c>
      <c r="B14" s="425" t="s">
        <v>109</v>
      </c>
      <c r="C14" s="732" t="s">
        <v>505</v>
      </c>
      <c r="D14" s="1021" t="s">
        <v>503</v>
      </c>
      <c r="E14" s="732" t="s">
        <v>506</v>
      </c>
      <c r="F14" s="1021" t="s">
        <v>503</v>
      </c>
      <c r="G14" s="732" t="s">
        <v>507</v>
      </c>
      <c r="H14" s="1021" t="s">
        <v>503</v>
      </c>
      <c r="I14" s="732" t="s">
        <v>508</v>
      </c>
      <c r="J14" s="1021" t="s">
        <v>503</v>
      </c>
      <c r="K14" s="513" t="s">
        <v>495</v>
      </c>
      <c r="L14" s="490" t="s">
        <v>496</v>
      </c>
      <c r="M14" s="513" t="s">
        <v>497</v>
      </c>
      <c r="N14" s="490" t="s">
        <v>498</v>
      </c>
      <c r="O14" s="513" t="s">
        <v>499</v>
      </c>
      <c r="P14" s="490" t="s">
        <v>526</v>
      </c>
      <c r="Q14" s="513" t="s">
        <v>502</v>
      </c>
    </row>
    <row r="15" spans="1:17" ht="15.75" thickTop="1" x14ac:dyDescent="0.2">
      <c r="A15" s="1012" t="s">
        <v>56</v>
      </c>
      <c r="B15" s="1011" t="s">
        <v>62</v>
      </c>
      <c r="C15" s="1024">
        <v>0.38235294117647056</v>
      </c>
      <c r="D15" s="769">
        <v>125</v>
      </c>
      <c r="E15" s="1024">
        <v>0.25</v>
      </c>
      <c r="F15" s="769">
        <v>4.6875</v>
      </c>
      <c r="G15" s="1024">
        <v>0.5625</v>
      </c>
      <c r="H15" s="769">
        <v>72.357142857142861</v>
      </c>
      <c r="I15" s="1024">
        <v>3.125E-2</v>
      </c>
      <c r="J15" s="771"/>
      <c r="K15" s="1024">
        <v>0.21212121212121213</v>
      </c>
      <c r="L15" s="720">
        <v>0.39393939393939392</v>
      </c>
      <c r="M15" s="1024">
        <v>0.90909090909090906</v>
      </c>
      <c r="N15" s="720">
        <v>0.27272727272727271</v>
      </c>
      <c r="O15" s="1024">
        <v>0.18181818181818182</v>
      </c>
      <c r="P15" s="720">
        <v>0.15151515151515152</v>
      </c>
      <c r="Q15" s="791">
        <v>2.1212121212121211</v>
      </c>
    </row>
    <row r="16" spans="1:17" ht="15" x14ac:dyDescent="0.2">
      <c r="A16" s="1012" t="s">
        <v>56</v>
      </c>
      <c r="B16" s="1011" t="s">
        <v>50</v>
      </c>
      <c r="C16" s="789"/>
      <c r="D16" s="771">
        <v>52</v>
      </c>
      <c r="E16" s="789"/>
      <c r="F16" s="771">
        <v>2</v>
      </c>
      <c r="G16" s="789"/>
      <c r="H16" s="771">
        <v>52</v>
      </c>
      <c r="I16" s="789"/>
      <c r="J16" s="771"/>
      <c r="K16" s="789"/>
      <c r="L16" s="771"/>
      <c r="M16" s="789"/>
      <c r="N16" s="771"/>
      <c r="O16" s="789"/>
      <c r="P16" s="771"/>
      <c r="Q16" s="789"/>
    </row>
    <row r="17" spans="1:18" ht="15" x14ac:dyDescent="0.2">
      <c r="A17" s="1012" t="s">
        <v>56</v>
      </c>
      <c r="B17" s="1011" t="s">
        <v>110</v>
      </c>
      <c r="C17" s="789">
        <v>34</v>
      </c>
      <c r="D17" s="771">
        <v>13</v>
      </c>
      <c r="E17" s="789">
        <v>32</v>
      </c>
      <c r="F17" s="771">
        <v>8</v>
      </c>
      <c r="G17" s="789">
        <v>32</v>
      </c>
      <c r="H17" s="771">
        <v>14</v>
      </c>
      <c r="I17" s="789">
        <v>32</v>
      </c>
      <c r="J17" s="771"/>
      <c r="K17" s="789">
        <v>33</v>
      </c>
      <c r="L17" s="771">
        <v>33</v>
      </c>
      <c r="M17" s="789">
        <v>33</v>
      </c>
      <c r="N17" s="771">
        <v>33</v>
      </c>
      <c r="O17" s="789">
        <v>33</v>
      </c>
      <c r="P17" s="771">
        <v>33</v>
      </c>
      <c r="Q17" s="789">
        <v>33</v>
      </c>
    </row>
    <row r="18" spans="1:18" x14ac:dyDescent="0.2">
      <c r="A18" s="1012"/>
      <c r="B18" s="1011"/>
      <c r="C18" s="1025"/>
      <c r="D18" s="999"/>
      <c r="E18" s="1025"/>
      <c r="F18" s="999"/>
      <c r="G18" s="1025"/>
      <c r="H18" s="999"/>
      <c r="I18" s="1025"/>
      <c r="J18" s="999"/>
      <c r="K18" s="1025"/>
      <c r="L18" s="999"/>
      <c r="M18" s="1025"/>
      <c r="N18" s="999"/>
      <c r="O18" s="1025"/>
      <c r="P18" s="999"/>
      <c r="Q18" s="1025"/>
    </row>
    <row r="19" spans="1:18" ht="15" x14ac:dyDescent="0.2">
      <c r="A19" s="1012" t="s">
        <v>66</v>
      </c>
      <c r="B19" s="1011" t="s">
        <v>62</v>
      </c>
      <c r="C19" s="1024">
        <v>0.46666666666666667</v>
      </c>
      <c r="D19" s="769">
        <v>256.61538461538464</v>
      </c>
      <c r="E19" s="1024">
        <v>0.6</v>
      </c>
      <c r="F19" s="769">
        <v>4.666666666666667</v>
      </c>
      <c r="G19" s="1024">
        <v>0.76666666666666672</v>
      </c>
      <c r="H19" s="769">
        <v>106.54545454545455</v>
      </c>
      <c r="I19" s="1024">
        <v>3.3333333333333333E-2</v>
      </c>
      <c r="J19" s="771">
        <v>4</v>
      </c>
      <c r="K19" s="1024">
        <v>0.3</v>
      </c>
      <c r="L19" s="720">
        <v>0.23333333333333334</v>
      </c>
      <c r="M19" s="1024">
        <v>0.73333333333333328</v>
      </c>
      <c r="N19" s="720">
        <v>0.43333333333333335</v>
      </c>
      <c r="O19" s="1024">
        <v>0.26666666666666666</v>
      </c>
      <c r="P19" s="720">
        <v>0.23333333333333334</v>
      </c>
      <c r="Q19" s="791">
        <v>2.2000000000000002</v>
      </c>
    </row>
    <row r="20" spans="1:18" ht="15" x14ac:dyDescent="0.25">
      <c r="A20" s="1012" t="s">
        <v>66</v>
      </c>
      <c r="B20" s="1011" t="s">
        <v>50</v>
      </c>
      <c r="C20" s="789"/>
      <c r="D20" s="771">
        <v>365</v>
      </c>
      <c r="E20" s="789"/>
      <c r="F20" s="771">
        <v>3</v>
      </c>
      <c r="G20" s="789"/>
      <c r="H20" s="771">
        <v>52</v>
      </c>
      <c r="I20" s="789"/>
      <c r="J20" s="771">
        <v>4</v>
      </c>
      <c r="K20" s="789"/>
      <c r="L20" s="771"/>
      <c r="M20" s="789"/>
      <c r="N20" s="771"/>
      <c r="O20" s="789"/>
      <c r="P20" s="771"/>
      <c r="Q20" s="789"/>
      <c r="R20" s="987"/>
    </row>
    <row r="21" spans="1:18" ht="15" x14ac:dyDescent="0.25">
      <c r="A21" s="1012" t="s">
        <v>66</v>
      </c>
      <c r="B21" s="1011" t="s">
        <v>110</v>
      </c>
      <c r="C21" s="789">
        <v>30</v>
      </c>
      <c r="D21" s="771">
        <v>13</v>
      </c>
      <c r="E21" s="789">
        <v>30</v>
      </c>
      <c r="F21" s="771">
        <v>18</v>
      </c>
      <c r="G21" s="789">
        <v>30</v>
      </c>
      <c r="H21" s="771">
        <v>22</v>
      </c>
      <c r="I21" s="789">
        <v>30</v>
      </c>
      <c r="J21" s="771">
        <v>1</v>
      </c>
      <c r="K21" s="789">
        <v>30</v>
      </c>
      <c r="L21" s="771">
        <v>30</v>
      </c>
      <c r="M21" s="789">
        <v>30</v>
      </c>
      <c r="N21" s="771">
        <v>30</v>
      </c>
      <c r="O21" s="789">
        <v>30</v>
      </c>
      <c r="P21" s="771">
        <v>30</v>
      </c>
      <c r="Q21" s="789">
        <v>30</v>
      </c>
      <c r="R21" s="987"/>
    </row>
    <row r="22" spans="1:18" x14ac:dyDescent="0.2">
      <c r="A22" s="1012"/>
      <c r="B22" s="1011"/>
      <c r="C22" s="1025"/>
      <c r="D22" s="999"/>
      <c r="E22" s="1025"/>
      <c r="F22" s="999"/>
      <c r="G22" s="1025"/>
      <c r="H22" s="999"/>
      <c r="I22" s="1025"/>
      <c r="J22" s="999"/>
      <c r="K22" s="1025"/>
      <c r="L22" s="999"/>
      <c r="M22" s="1025"/>
      <c r="N22" s="999"/>
      <c r="O22" s="1025"/>
      <c r="P22" s="999"/>
      <c r="Q22" s="1025"/>
    </row>
    <row r="23" spans="1:18" ht="15" x14ac:dyDescent="0.25">
      <c r="A23" s="1012" t="s">
        <v>59</v>
      </c>
      <c r="B23" s="1011" t="s">
        <v>62</v>
      </c>
      <c r="C23" s="1024">
        <v>0.9285714285714286</v>
      </c>
      <c r="D23" s="769">
        <v>235.92307692307693</v>
      </c>
      <c r="E23" s="1024">
        <v>0.5714285714285714</v>
      </c>
      <c r="F23" s="769">
        <v>7</v>
      </c>
      <c r="G23" s="1024">
        <v>0.75</v>
      </c>
      <c r="H23" s="769">
        <v>72.7</v>
      </c>
      <c r="I23" s="1024">
        <v>0</v>
      </c>
      <c r="J23" s="771"/>
      <c r="K23" s="1024">
        <v>0.6428571428571429</v>
      </c>
      <c r="L23" s="720">
        <v>0.21428571428571427</v>
      </c>
      <c r="M23" s="1024">
        <v>0.9285714285714286</v>
      </c>
      <c r="N23" s="720">
        <v>0.4642857142857143</v>
      </c>
      <c r="O23" s="1024">
        <v>0.39285714285714285</v>
      </c>
      <c r="P23" s="720">
        <v>0.17857142857142858</v>
      </c>
      <c r="Q23" s="791">
        <v>2.8214285714285716</v>
      </c>
      <c r="R23" s="987"/>
    </row>
    <row r="24" spans="1:18" ht="15" x14ac:dyDescent="0.25">
      <c r="A24" s="1012" t="s">
        <v>59</v>
      </c>
      <c r="B24" s="1011" t="s">
        <v>50</v>
      </c>
      <c r="C24" s="789"/>
      <c r="D24" s="771">
        <v>365</v>
      </c>
      <c r="E24" s="789"/>
      <c r="F24" s="771">
        <v>4</v>
      </c>
      <c r="G24" s="789"/>
      <c r="H24" s="771">
        <v>52</v>
      </c>
      <c r="I24" s="789"/>
      <c r="J24" s="771"/>
      <c r="K24" s="789">
        <v>1</v>
      </c>
      <c r="L24" s="771">
        <v>0</v>
      </c>
      <c r="M24" s="789">
        <v>1</v>
      </c>
      <c r="N24" s="771">
        <v>0</v>
      </c>
      <c r="O24" s="789">
        <v>0</v>
      </c>
      <c r="P24" s="771">
        <v>0</v>
      </c>
      <c r="Q24" s="789">
        <v>3</v>
      </c>
      <c r="R24" s="987"/>
    </row>
    <row r="25" spans="1:18" ht="15" x14ac:dyDescent="0.25">
      <c r="A25" s="1012" t="s">
        <v>59</v>
      </c>
      <c r="B25" s="1011" t="s">
        <v>110</v>
      </c>
      <c r="C25" s="789">
        <v>28</v>
      </c>
      <c r="D25" s="771">
        <v>26</v>
      </c>
      <c r="E25" s="789">
        <v>28</v>
      </c>
      <c r="F25" s="771">
        <v>16</v>
      </c>
      <c r="G25" s="789">
        <v>28</v>
      </c>
      <c r="H25" s="771">
        <v>20</v>
      </c>
      <c r="I25" s="789">
        <v>25</v>
      </c>
      <c r="J25" s="771"/>
      <c r="K25" s="789">
        <v>28</v>
      </c>
      <c r="L25" s="771">
        <v>28</v>
      </c>
      <c r="M25" s="789">
        <v>28</v>
      </c>
      <c r="N25" s="771">
        <v>28</v>
      </c>
      <c r="O25" s="789">
        <v>28</v>
      </c>
      <c r="P25" s="771">
        <v>28</v>
      </c>
      <c r="Q25" s="789">
        <v>28</v>
      </c>
      <c r="R25" s="987"/>
    </row>
    <row r="26" spans="1:18" x14ac:dyDescent="0.2">
      <c r="A26" s="1012"/>
      <c r="B26" s="1011"/>
      <c r="C26" s="1025"/>
      <c r="D26" s="999"/>
      <c r="E26" s="1025"/>
      <c r="F26" s="999"/>
      <c r="G26" s="1025"/>
      <c r="H26" s="999"/>
      <c r="I26" s="1025"/>
      <c r="J26" s="999"/>
      <c r="K26" s="1025"/>
      <c r="L26" s="999"/>
      <c r="M26" s="1025"/>
      <c r="N26" s="999"/>
      <c r="O26" s="1025"/>
      <c r="P26" s="999"/>
      <c r="Q26" s="1025"/>
    </row>
    <row r="27" spans="1:18" ht="15" x14ac:dyDescent="0.25">
      <c r="A27" s="1012" t="s">
        <v>68</v>
      </c>
      <c r="B27" s="1011" t="s">
        <v>62</v>
      </c>
      <c r="C27" s="1024">
        <v>0.96153846153846156</v>
      </c>
      <c r="D27" s="769">
        <v>365</v>
      </c>
      <c r="E27" s="1024">
        <v>0.88</v>
      </c>
      <c r="F27" s="769">
        <v>9.6136363636363633</v>
      </c>
      <c r="G27" s="1024">
        <v>0.88</v>
      </c>
      <c r="H27" s="769">
        <v>194.63157894736841</v>
      </c>
      <c r="I27" s="1024">
        <v>0.16</v>
      </c>
      <c r="J27" s="771">
        <v>27.6</v>
      </c>
      <c r="K27" s="1024">
        <v>0.96</v>
      </c>
      <c r="L27" s="720">
        <v>0.76</v>
      </c>
      <c r="M27" s="1024">
        <v>0.84</v>
      </c>
      <c r="N27" s="720">
        <v>0.6</v>
      </c>
      <c r="O27" s="1024">
        <v>0.48</v>
      </c>
      <c r="P27" s="720">
        <v>0.12</v>
      </c>
      <c r="Q27" s="791">
        <v>3.76</v>
      </c>
      <c r="R27" s="987"/>
    </row>
    <row r="28" spans="1:18" ht="15" x14ac:dyDescent="0.25">
      <c r="A28" s="1012" t="s">
        <v>68</v>
      </c>
      <c r="B28" s="1011" t="s">
        <v>50</v>
      </c>
      <c r="C28" s="789"/>
      <c r="D28" s="771">
        <v>365</v>
      </c>
      <c r="E28" s="789"/>
      <c r="F28" s="771">
        <v>8</v>
      </c>
      <c r="G28" s="789"/>
      <c r="H28" s="771">
        <v>130</v>
      </c>
      <c r="I28" s="789"/>
      <c r="J28" s="771">
        <v>2</v>
      </c>
      <c r="K28" s="789">
        <v>1</v>
      </c>
      <c r="L28" s="771">
        <v>1</v>
      </c>
      <c r="M28" s="789">
        <v>1</v>
      </c>
      <c r="N28" s="771">
        <v>1</v>
      </c>
      <c r="O28" s="789">
        <v>0</v>
      </c>
      <c r="P28" s="771">
        <v>0</v>
      </c>
      <c r="Q28" s="789">
        <v>4</v>
      </c>
      <c r="R28" s="987"/>
    </row>
    <row r="29" spans="1:18" ht="15" x14ac:dyDescent="0.25">
      <c r="A29" s="1013" t="s">
        <v>68</v>
      </c>
      <c r="B29" s="1014" t="s">
        <v>110</v>
      </c>
      <c r="C29" s="790">
        <v>26</v>
      </c>
      <c r="D29" s="772">
        <v>23</v>
      </c>
      <c r="E29" s="790">
        <v>25</v>
      </c>
      <c r="F29" s="772">
        <v>22</v>
      </c>
      <c r="G29" s="790">
        <v>25</v>
      </c>
      <c r="H29" s="772">
        <v>19</v>
      </c>
      <c r="I29" s="790">
        <v>25</v>
      </c>
      <c r="J29" s="772">
        <v>5</v>
      </c>
      <c r="K29" s="790">
        <v>25</v>
      </c>
      <c r="L29" s="772">
        <v>25</v>
      </c>
      <c r="M29" s="790">
        <v>25</v>
      </c>
      <c r="N29" s="772">
        <v>25</v>
      </c>
      <c r="O29" s="790">
        <v>25</v>
      </c>
      <c r="P29" s="772">
        <v>25</v>
      </c>
      <c r="Q29" s="790">
        <v>25</v>
      </c>
      <c r="R29" s="987"/>
    </row>
    <row r="30" spans="1:18" ht="15" x14ac:dyDescent="0.25">
      <c r="A30" s="987"/>
      <c r="B30" s="987"/>
      <c r="C30" s="987"/>
      <c r="D30" s="987"/>
      <c r="E30" s="987"/>
      <c r="F30" s="987"/>
      <c r="G30" s="987"/>
      <c r="H30" s="987"/>
      <c r="I30" s="987"/>
      <c r="J30" s="987"/>
      <c r="K30" s="1246" t="s">
        <v>527</v>
      </c>
      <c r="L30" s="1247"/>
      <c r="M30" s="1247"/>
      <c r="N30" s="1247"/>
      <c r="O30" s="1247"/>
      <c r="P30" s="1247"/>
      <c r="Q30" s="1247"/>
      <c r="R30" s="987"/>
    </row>
    <row r="31" spans="1:18" ht="15" x14ac:dyDescent="0.25">
      <c r="A31" s="987"/>
      <c r="B31" s="987"/>
      <c r="C31" s="987"/>
      <c r="D31" s="987"/>
      <c r="E31" s="987"/>
      <c r="F31" s="987"/>
      <c r="G31" s="987"/>
      <c r="H31" s="987"/>
      <c r="I31" s="987"/>
      <c r="J31" s="987"/>
      <c r="K31" s="1175"/>
      <c r="L31" s="1175"/>
      <c r="M31" s="1175"/>
      <c r="N31" s="1175"/>
      <c r="O31" s="1175"/>
      <c r="P31" s="1175"/>
      <c r="Q31" s="1175"/>
      <c r="R31" s="987"/>
    </row>
    <row r="33" spans="1:17" ht="30" customHeight="1" x14ac:dyDescent="0.35">
      <c r="A33" s="697" t="s">
        <v>130</v>
      </c>
      <c r="B33" s="987"/>
      <c r="C33" s="1244" t="s">
        <v>516</v>
      </c>
      <c r="D33" s="1245"/>
      <c r="E33" s="1245"/>
      <c r="F33" s="1244" t="s">
        <v>515</v>
      </c>
      <c r="G33" s="1245"/>
      <c r="H33" s="1245"/>
      <c r="I33" s="1245"/>
      <c r="J33" s="1245"/>
      <c r="K33" s="1245"/>
      <c r="L33" s="1245"/>
      <c r="M33" s="1245"/>
      <c r="N33" s="1245"/>
      <c r="O33" s="1245"/>
      <c r="P33" s="1245"/>
      <c r="Q33" s="1245"/>
    </row>
    <row r="34" spans="1:17" ht="45" customHeight="1" thickBot="1" x14ac:dyDescent="0.25">
      <c r="A34" s="207" t="s">
        <v>158</v>
      </c>
      <c r="B34" s="425" t="s">
        <v>109</v>
      </c>
      <c r="C34" s="513" t="s">
        <v>510</v>
      </c>
      <c r="D34" s="490" t="s">
        <v>511</v>
      </c>
      <c r="E34" s="513" t="s">
        <v>512</v>
      </c>
      <c r="F34" s="490" t="s">
        <v>525</v>
      </c>
      <c r="G34" s="513" t="s">
        <v>524</v>
      </c>
      <c r="H34" s="490" t="s">
        <v>500</v>
      </c>
      <c r="I34" s="513" t="s">
        <v>523</v>
      </c>
      <c r="J34" s="490" t="s">
        <v>522</v>
      </c>
      <c r="K34" s="513" t="s">
        <v>517</v>
      </c>
      <c r="L34" s="490" t="s">
        <v>514</v>
      </c>
      <c r="M34" s="513" t="s">
        <v>513</v>
      </c>
      <c r="N34" s="490" t="s">
        <v>518</v>
      </c>
      <c r="O34" s="1022" t="s">
        <v>519</v>
      </c>
      <c r="P34" s="490" t="s">
        <v>520</v>
      </c>
      <c r="Q34" s="513" t="s">
        <v>521</v>
      </c>
    </row>
    <row r="35" spans="1:17" ht="15.75" thickTop="1" x14ac:dyDescent="0.25">
      <c r="A35" s="1016" t="s">
        <v>56</v>
      </c>
      <c r="B35" s="1017" t="s">
        <v>62</v>
      </c>
      <c r="C35" s="773">
        <v>161.25</v>
      </c>
      <c r="D35" s="769">
        <v>87.692307692307693</v>
      </c>
      <c r="E35" s="773">
        <v>105.17857142857143</v>
      </c>
      <c r="F35" s="720">
        <v>0.4642857142857143</v>
      </c>
      <c r="G35" s="714">
        <v>0.5714285714285714</v>
      </c>
      <c r="H35" s="720">
        <v>0.14285714285714285</v>
      </c>
      <c r="I35" s="714">
        <v>0.35714285714285715</v>
      </c>
      <c r="J35" s="720">
        <v>0</v>
      </c>
      <c r="K35" s="714">
        <v>7.1428571428571425E-2</v>
      </c>
      <c r="L35" s="720">
        <v>0</v>
      </c>
      <c r="M35" s="714">
        <v>0.10714285714285714</v>
      </c>
      <c r="N35" s="720">
        <v>0.10714285714285714</v>
      </c>
      <c r="O35" s="714">
        <v>0.10714285714285714</v>
      </c>
      <c r="P35" s="720">
        <v>0</v>
      </c>
      <c r="Q35" s="714">
        <v>0</v>
      </c>
    </row>
    <row r="36" spans="1:17" ht="15" x14ac:dyDescent="0.25">
      <c r="A36" s="1016" t="s">
        <v>56</v>
      </c>
      <c r="B36" s="1017" t="s">
        <v>50</v>
      </c>
      <c r="C36" s="774">
        <v>180</v>
      </c>
      <c r="D36" s="771">
        <v>90</v>
      </c>
      <c r="E36" s="774">
        <v>95</v>
      </c>
      <c r="F36" s="771"/>
      <c r="G36" s="774"/>
      <c r="H36" s="771"/>
      <c r="I36" s="774"/>
      <c r="J36" s="771"/>
      <c r="K36" s="774"/>
      <c r="L36" s="771"/>
      <c r="M36" s="774"/>
      <c r="N36" s="771"/>
      <c r="O36" s="774"/>
      <c r="P36" s="771"/>
      <c r="Q36" s="774"/>
    </row>
    <row r="37" spans="1:17" ht="15" x14ac:dyDescent="0.25">
      <c r="A37" s="1016" t="s">
        <v>56</v>
      </c>
      <c r="B37" s="1017" t="s">
        <v>110</v>
      </c>
      <c r="C37" s="774">
        <v>16</v>
      </c>
      <c r="D37" s="771">
        <v>13</v>
      </c>
      <c r="E37" s="774">
        <v>28</v>
      </c>
      <c r="F37" s="771">
        <v>28</v>
      </c>
      <c r="G37" s="774">
        <v>28</v>
      </c>
      <c r="H37" s="771">
        <v>28</v>
      </c>
      <c r="I37" s="774">
        <v>28</v>
      </c>
      <c r="J37" s="771">
        <v>28</v>
      </c>
      <c r="K37" s="774">
        <v>28</v>
      </c>
      <c r="L37" s="771">
        <v>28</v>
      </c>
      <c r="M37" s="774">
        <v>28</v>
      </c>
      <c r="N37" s="771">
        <v>28</v>
      </c>
      <c r="O37" s="774">
        <v>28</v>
      </c>
      <c r="P37" s="771">
        <v>28</v>
      </c>
      <c r="Q37" s="774">
        <v>28</v>
      </c>
    </row>
    <row r="38" spans="1:17" x14ac:dyDescent="0.2">
      <c r="A38" s="1004"/>
      <c r="B38" s="1005"/>
      <c r="C38" s="1023"/>
      <c r="D38" s="999"/>
      <c r="E38" s="1023"/>
      <c r="F38" s="999"/>
      <c r="G38" s="1023"/>
      <c r="H38" s="999"/>
      <c r="I38" s="1023"/>
      <c r="J38" s="999"/>
      <c r="K38" s="1023"/>
      <c r="L38" s="999"/>
      <c r="M38" s="1023"/>
      <c r="N38" s="999"/>
      <c r="O38" s="1023"/>
      <c r="P38" s="999"/>
      <c r="Q38" s="1023"/>
    </row>
    <row r="39" spans="1:17" ht="15" x14ac:dyDescent="0.25">
      <c r="A39" s="1016" t="s">
        <v>55</v>
      </c>
      <c r="B39" s="1017" t="s">
        <v>62</v>
      </c>
      <c r="C39" s="773">
        <v>86.875</v>
      </c>
      <c r="D39" s="769">
        <v>135</v>
      </c>
      <c r="E39" s="773">
        <v>94.166666666666671</v>
      </c>
      <c r="F39" s="720">
        <v>0.30769230769230771</v>
      </c>
      <c r="G39" s="714">
        <v>0.30769230769230771</v>
      </c>
      <c r="H39" s="720">
        <v>7.6923076923076927E-2</v>
      </c>
      <c r="I39" s="714">
        <v>0.53846153846153844</v>
      </c>
      <c r="J39" s="720">
        <v>0.23076923076923078</v>
      </c>
      <c r="K39" s="714">
        <v>0.15384615384615385</v>
      </c>
      <c r="L39" s="720">
        <v>7.6923076923076927E-2</v>
      </c>
      <c r="M39" s="714">
        <v>0</v>
      </c>
      <c r="N39" s="720">
        <v>0.30769230769230771</v>
      </c>
      <c r="O39" s="714">
        <v>0</v>
      </c>
      <c r="P39" s="720">
        <v>0</v>
      </c>
      <c r="Q39" s="714">
        <v>7.6923076923076927E-2</v>
      </c>
    </row>
    <row r="40" spans="1:17" ht="15" x14ac:dyDescent="0.25">
      <c r="A40" s="1016" t="s">
        <v>55</v>
      </c>
      <c r="B40" s="1017" t="s">
        <v>50</v>
      </c>
      <c r="C40" s="774">
        <v>90</v>
      </c>
      <c r="D40" s="771">
        <v>135</v>
      </c>
      <c r="E40" s="774">
        <v>90</v>
      </c>
      <c r="F40" s="771"/>
      <c r="G40" s="774"/>
      <c r="H40" s="771"/>
      <c r="I40" s="774"/>
      <c r="J40" s="771"/>
      <c r="K40" s="774"/>
      <c r="L40" s="771"/>
      <c r="M40" s="774"/>
      <c r="N40" s="771"/>
      <c r="O40" s="774"/>
      <c r="P40" s="771"/>
      <c r="Q40" s="774"/>
    </row>
    <row r="41" spans="1:17" ht="15" x14ac:dyDescent="0.25">
      <c r="A41" s="1018" t="s">
        <v>55</v>
      </c>
      <c r="B41" s="1019" t="s">
        <v>110</v>
      </c>
      <c r="C41" s="775">
        <v>8</v>
      </c>
      <c r="D41" s="772">
        <v>4</v>
      </c>
      <c r="E41" s="775">
        <v>12</v>
      </c>
      <c r="F41" s="772">
        <v>13</v>
      </c>
      <c r="G41" s="775">
        <v>13</v>
      </c>
      <c r="H41" s="772">
        <v>13</v>
      </c>
      <c r="I41" s="775">
        <v>13</v>
      </c>
      <c r="J41" s="772">
        <v>13</v>
      </c>
      <c r="K41" s="775">
        <v>13</v>
      </c>
      <c r="L41" s="772">
        <v>13</v>
      </c>
      <c r="M41" s="775">
        <v>13</v>
      </c>
      <c r="N41" s="772">
        <v>13</v>
      </c>
      <c r="O41" s="775">
        <v>13</v>
      </c>
      <c r="P41" s="772">
        <v>13</v>
      </c>
      <c r="Q41" s="775">
        <v>13</v>
      </c>
    </row>
    <row r="42" spans="1:17" s="995" customFormat="1" ht="15" x14ac:dyDescent="0.25">
      <c r="A42" s="991"/>
      <c r="B42" s="991"/>
      <c r="C42" s="987"/>
      <c r="D42" s="987"/>
      <c r="E42" s="987"/>
      <c r="F42" s="987"/>
      <c r="G42" s="987"/>
      <c r="H42" s="987"/>
      <c r="I42" s="987"/>
      <c r="J42" s="987"/>
      <c r="K42" s="987"/>
      <c r="L42" s="987"/>
      <c r="M42" s="987"/>
      <c r="N42" s="987"/>
      <c r="O42" s="987"/>
      <c r="P42" s="987"/>
      <c r="Q42" s="987"/>
    </row>
    <row r="43" spans="1:17" s="995" customFormat="1" ht="30" customHeight="1" x14ac:dyDescent="0.35">
      <c r="A43" s="697" t="s">
        <v>112</v>
      </c>
      <c r="B43" s="987"/>
      <c r="C43" s="1244" t="s">
        <v>516</v>
      </c>
      <c r="D43" s="1245"/>
      <c r="E43" s="1245"/>
      <c r="F43" s="1244" t="s">
        <v>515</v>
      </c>
      <c r="G43" s="1245"/>
      <c r="H43" s="1245"/>
      <c r="I43" s="1245"/>
      <c r="J43" s="1245"/>
      <c r="K43" s="1245"/>
      <c r="L43" s="1245"/>
      <c r="M43" s="1245"/>
      <c r="N43" s="1245"/>
      <c r="O43" s="1245"/>
      <c r="P43" s="1245"/>
      <c r="Q43" s="1245"/>
    </row>
    <row r="44" spans="1:17" ht="45" customHeight="1" thickBot="1" x14ac:dyDescent="0.25">
      <c r="A44" s="207" t="s">
        <v>158</v>
      </c>
      <c r="B44" s="1002" t="s">
        <v>109</v>
      </c>
      <c r="C44" s="513" t="s">
        <v>510</v>
      </c>
      <c r="D44" s="490" t="s">
        <v>511</v>
      </c>
      <c r="E44" s="513" t="s">
        <v>512</v>
      </c>
      <c r="F44" s="490" t="s">
        <v>525</v>
      </c>
      <c r="G44" s="513" t="s">
        <v>524</v>
      </c>
      <c r="H44" s="490" t="s">
        <v>500</v>
      </c>
      <c r="I44" s="513" t="s">
        <v>523</v>
      </c>
      <c r="J44" s="490" t="s">
        <v>522</v>
      </c>
      <c r="K44" s="513" t="s">
        <v>517</v>
      </c>
      <c r="L44" s="490" t="s">
        <v>514</v>
      </c>
      <c r="M44" s="513" t="s">
        <v>513</v>
      </c>
      <c r="N44" s="490" t="s">
        <v>518</v>
      </c>
      <c r="O44" s="1022" t="s">
        <v>519</v>
      </c>
      <c r="P44" s="490" t="s">
        <v>520</v>
      </c>
      <c r="Q44" s="513" t="s">
        <v>521</v>
      </c>
    </row>
    <row r="45" spans="1:17" ht="15.75" thickTop="1" x14ac:dyDescent="0.2">
      <c r="A45" s="1012" t="s">
        <v>56</v>
      </c>
      <c r="B45" s="1011" t="s">
        <v>62</v>
      </c>
      <c r="C45" s="791">
        <v>140.66666666666666</v>
      </c>
      <c r="D45" s="769">
        <v>97.5</v>
      </c>
      <c r="E45" s="791">
        <v>91.129032258064512</v>
      </c>
      <c r="F45" s="720">
        <v>0.27272727272727271</v>
      </c>
      <c r="G45" s="1024">
        <v>0.24242424242424243</v>
      </c>
      <c r="H45" s="720">
        <v>0.27272727272727271</v>
      </c>
      <c r="I45" s="1024">
        <v>0.69696969696969702</v>
      </c>
      <c r="J45" s="720">
        <v>0</v>
      </c>
      <c r="K45" s="1024">
        <v>3.0303030303030304E-2</v>
      </c>
      <c r="L45" s="720">
        <v>0</v>
      </c>
      <c r="M45" s="1024">
        <v>0.12121212121212122</v>
      </c>
      <c r="N45" s="720">
        <v>9.0909090909090912E-2</v>
      </c>
      <c r="O45" s="1024">
        <v>3.0303030303030304E-2</v>
      </c>
      <c r="P45" s="720">
        <v>3.0303030303030304E-2</v>
      </c>
      <c r="Q45" s="1024">
        <v>3.0303030303030304E-2</v>
      </c>
    </row>
    <row r="46" spans="1:17" ht="15" x14ac:dyDescent="0.2">
      <c r="A46" s="1012" t="s">
        <v>56</v>
      </c>
      <c r="B46" s="1011" t="s">
        <v>50</v>
      </c>
      <c r="C46" s="789">
        <v>120</v>
      </c>
      <c r="D46" s="771">
        <v>90</v>
      </c>
      <c r="E46" s="789">
        <v>90</v>
      </c>
      <c r="F46" s="771"/>
      <c r="G46" s="789"/>
      <c r="H46" s="771"/>
      <c r="I46" s="789"/>
      <c r="J46" s="771"/>
      <c r="K46" s="789"/>
      <c r="L46" s="771"/>
      <c r="M46" s="789"/>
      <c r="N46" s="771"/>
      <c r="O46" s="789"/>
      <c r="P46" s="771"/>
      <c r="Q46" s="789"/>
    </row>
    <row r="47" spans="1:17" ht="15" x14ac:dyDescent="0.2">
      <c r="A47" s="1012" t="s">
        <v>56</v>
      </c>
      <c r="B47" s="1011" t="s">
        <v>110</v>
      </c>
      <c r="C47" s="789">
        <v>15</v>
      </c>
      <c r="D47" s="771">
        <v>4</v>
      </c>
      <c r="E47" s="789">
        <v>31</v>
      </c>
      <c r="F47" s="771">
        <v>33</v>
      </c>
      <c r="G47" s="789">
        <v>33</v>
      </c>
      <c r="H47" s="771">
        <v>33</v>
      </c>
      <c r="I47" s="789">
        <v>33</v>
      </c>
      <c r="J47" s="771">
        <v>33</v>
      </c>
      <c r="K47" s="789">
        <v>33</v>
      </c>
      <c r="L47" s="771">
        <v>33</v>
      </c>
      <c r="M47" s="789">
        <v>33</v>
      </c>
      <c r="N47" s="771">
        <v>33</v>
      </c>
      <c r="O47" s="789">
        <v>33</v>
      </c>
      <c r="P47" s="771">
        <v>33</v>
      </c>
      <c r="Q47" s="789">
        <v>33</v>
      </c>
    </row>
    <row r="48" spans="1:17" x14ac:dyDescent="0.2">
      <c r="A48" s="1012"/>
      <c r="B48" s="1011"/>
      <c r="C48" s="1025"/>
      <c r="D48" s="999"/>
      <c r="E48" s="1025"/>
      <c r="F48" s="999"/>
      <c r="G48" s="1025"/>
      <c r="H48" s="999"/>
      <c r="I48" s="1025"/>
      <c r="J48" s="999"/>
      <c r="K48" s="1025"/>
      <c r="L48" s="999"/>
      <c r="M48" s="1025"/>
      <c r="N48" s="999"/>
      <c r="O48" s="1025"/>
      <c r="P48" s="999"/>
      <c r="Q48" s="1025"/>
    </row>
    <row r="49" spans="1:17" ht="15" x14ac:dyDescent="0.2">
      <c r="A49" s="1012" t="s">
        <v>66</v>
      </c>
      <c r="B49" s="1011" t="s">
        <v>62</v>
      </c>
      <c r="C49" s="791">
        <v>117.72727272727273</v>
      </c>
      <c r="D49" s="769">
        <v>96.25</v>
      </c>
      <c r="E49" s="791">
        <v>121.83333333333333</v>
      </c>
      <c r="F49" s="720">
        <v>0.16129032258064516</v>
      </c>
      <c r="G49" s="1024">
        <v>6.4516129032258063E-2</v>
      </c>
      <c r="H49" s="720">
        <v>0.4838709677419355</v>
      </c>
      <c r="I49" s="1024">
        <v>0.90322580645161288</v>
      </c>
      <c r="J49" s="720">
        <v>0.12903225806451613</v>
      </c>
      <c r="K49" s="1024">
        <v>9.6774193548387094E-2</v>
      </c>
      <c r="L49" s="720">
        <v>3.2258064516129031E-2</v>
      </c>
      <c r="M49" s="1024">
        <v>3.2258064516129031E-2</v>
      </c>
      <c r="N49" s="720">
        <v>0.12903225806451613</v>
      </c>
      <c r="O49" s="1024">
        <v>3.2258064516129031E-2</v>
      </c>
      <c r="P49" s="720">
        <v>0.12903225806451613</v>
      </c>
      <c r="Q49" s="1024">
        <v>0.16129032258064516</v>
      </c>
    </row>
    <row r="50" spans="1:17" ht="15" x14ac:dyDescent="0.2">
      <c r="A50" s="1012" t="s">
        <v>66</v>
      </c>
      <c r="B50" s="1011" t="s">
        <v>50</v>
      </c>
      <c r="C50" s="789">
        <v>120</v>
      </c>
      <c r="D50" s="771">
        <v>105</v>
      </c>
      <c r="E50" s="789">
        <v>120</v>
      </c>
      <c r="F50" s="771"/>
      <c r="G50" s="789"/>
      <c r="H50" s="771"/>
      <c r="I50" s="789"/>
      <c r="J50" s="771"/>
      <c r="K50" s="789"/>
      <c r="L50" s="771"/>
      <c r="M50" s="789"/>
      <c r="N50" s="771"/>
      <c r="O50" s="789"/>
      <c r="P50" s="771"/>
      <c r="Q50" s="789"/>
    </row>
    <row r="51" spans="1:17" ht="15" x14ac:dyDescent="0.2">
      <c r="A51" s="1012" t="s">
        <v>66</v>
      </c>
      <c r="B51" s="1011" t="s">
        <v>110</v>
      </c>
      <c r="C51" s="789">
        <v>22</v>
      </c>
      <c r="D51" s="771">
        <v>8</v>
      </c>
      <c r="E51" s="789">
        <v>30</v>
      </c>
      <c r="F51" s="771">
        <v>31</v>
      </c>
      <c r="G51" s="789">
        <v>31</v>
      </c>
      <c r="H51" s="771">
        <v>31</v>
      </c>
      <c r="I51" s="789">
        <v>31</v>
      </c>
      <c r="J51" s="771">
        <v>31</v>
      </c>
      <c r="K51" s="789">
        <v>31</v>
      </c>
      <c r="L51" s="771">
        <v>31</v>
      </c>
      <c r="M51" s="789">
        <v>31</v>
      </c>
      <c r="N51" s="771">
        <v>31</v>
      </c>
      <c r="O51" s="789">
        <v>31</v>
      </c>
      <c r="P51" s="771">
        <v>31</v>
      </c>
      <c r="Q51" s="789">
        <v>31</v>
      </c>
    </row>
    <row r="52" spans="1:17" x14ac:dyDescent="0.2">
      <c r="A52" s="1012"/>
      <c r="B52" s="1011"/>
      <c r="C52" s="1025"/>
      <c r="D52" s="999"/>
      <c r="E52" s="1025"/>
      <c r="F52" s="999"/>
      <c r="G52" s="1025"/>
      <c r="H52" s="999"/>
      <c r="I52" s="1025"/>
      <c r="J52" s="999"/>
      <c r="K52" s="1025"/>
      <c r="L52" s="999"/>
      <c r="M52" s="1025"/>
      <c r="N52" s="999"/>
      <c r="O52" s="1025"/>
      <c r="P52" s="999"/>
      <c r="Q52" s="1025"/>
    </row>
    <row r="53" spans="1:17" ht="15" x14ac:dyDescent="0.2">
      <c r="A53" s="1012" t="s">
        <v>59</v>
      </c>
      <c r="B53" s="1011" t="s">
        <v>62</v>
      </c>
      <c r="C53" s="791">
        <v>117.36842105263158</v>
      </c>
      <c r="D53" s="769">
        <v>102.5</v>
      </c>
      <c r="E53" s="791">
        <v>106.66666666666667</v>
      </c>
      <c r="F53" s="720">
        <v>7.407407407407407E-2</v>
      </c>
      <c r="G53" s="1024">
        <v>3.7037037037037035E-2</v>
      </c>
      <c r="H53" s="720">
        <v>0.70370370370370372</v>
      </c>
      <c r="I53" s="1024">
        <v>0.81481481481481477</v>
      </c>
      <c r="J53" s="720">
        <v>7.407407407407407E-2</v>
      </c>
      <c r="K53" s="1024">
        <v>7.407407407407407E-2</v>
      </c>
      <c r="L53" s="720">
        <v>0</v>
      </c>
      <c r="M53" s="1024">
        <v>7.407407407407407E-2</v>
      </c>
      <c r="N53" s="720">
        <v>0.40740740740740738</v>
      </c>
      <c r="O53" s="1024">
        <v>0.1111111111111111</v>
      </c>
      <c r="P53" s="720">
        <v>3.7037037037037035E-2</v>
      </c>
      <c r="Q53" s="1024">
        <v>0</v>
      </c>
    </row>
    <row r="54" spans="1:17" ht="15" x14ac:dyDescent="0.2">
      <c r="A54" s="1012" t="s">
        <v>59</v>
      </c>
      <c r="B54" s="1011" t="s">
        <v>50</v>
      </c>
      <c r="C54" s="789">
        <v>120</v>
      </c>
      <c r="D54" s="771">
        <v>95</v>
      </c>
      <c r="E54" s="789">
        <v>100</v>
      </c>
      <c r="F54" s="771"/>
      <c r="G54" s="789"/>
      <c r="H54" s="771"/>
      <c r="I54" s="789"/>
      <c r="J54" s="771"/>
      <c r="K54" s="789"/>
      <c r="L54" s="771"/>
      <c r="M54" s="789"/>
      <c r="N54" s="771"/>
      <c r="O54" s="789"/>
      <c r="P54" s="771"/>
      <c r="Q54" s="789"/>
    </row>
    <row r="55" spans="1:17" ht="15" x14ac:dyDescent="0.2">
      <c r="A55" s="1012" t="s">
        <v>59</v>
      </c>
      <c r="B55" s="1011" t="s">
        <v>110</v>
      </c>
      <c r="C55" s="789">
        <v>19</v>
      </c>
      <c r="D55" s="771">
        <v>16</v>
      </c>
      <c r="E55" s="789">
        <v>27</v>
      </c>
      <c r="F55" s="771">
        <v>27</v>
      </c>
      <c r="G55" s="789">
        <v>27</v>
      </c>
      <c r="H55" s="771">
        <v>27</v>
      </c>
      <c r="I55" s="789">
        <v>27</v>
      </c>
      <c r="J55" s="771">
        <v>27</v>
      </c>
      <c r="K55" s="789">
        <v>27</v>
      </c>
      <c r="L55" s="771">
        <v>27</v>
      </c>
      <c r="M55" s="789">
        <v>27</v>
      </c>
      <c r="N55" s="771">
        <v>27</v>
      </c>
      <c r="O55" s="789">
        <v>27</v>
      </c>
      <c r="P55" s="771">
        <v>27</v>
      </c>
      <c r="Q55" s="789">
        <v>27</v>
      </c>
    </row>
    <row r="56" spans="1:17" x14ac:dyDescent="0.2">
      <c r="A56" s="1012"/>
      <c r="B56" s="1011"/>
      <c r="C56" s="1025"/>
      <c r="D56" s="999"/>
      <c r="E56" s="1025"/>
      <c r="F56" s="999"/>
      <c r="G56" s="1025"/>
      <c r="H56" s="999"/>
      <c r="I56" s="1025"/>
      <c r="J56" s="999"/>
      <c r="K56" s="1025"/>
      <c r="L56" s="999"/>
      <c r="M56" s="1025"/>
      <c r="N56" s="999"/>
      <c r="O56" s="1025"/>
      <c r="P56" s="999"/>
      <c r="Q56" s="1025"/>
    </row>
    <row r="57" spans="1:17" ht="15" x14ac:dyDescent="0.2">
      <c r="A57" s="1012" t="s">
        <v>68</v>
      </c>
      <c r="B57" s="1011" t="s">
        <v>62</v>
      </c>
      <c r="C57" s="791">
        <v>140.41666666666666</v>
      </c>
      <c r="D57" s="769">
        <v>120.71428571428571</v>
      </c>
      <c r="E57" s="791">
        <v>127.2</v>
      </c>
      <c r="F57" s="720">
        <v>0.04</v>
      </c>
      <c r="G57" s="1024">
        <v>0.04</v>
      </c>
      <c r="H57" s="720">
        <v>0.6</v>
      </c>
      <c r="I57" s="1024">
        <v>0.76</v>
      </c>
      <c r="J57" s="720">
        <v>0.36</v>
      </c>
      <c r="K57" s="1024">
        <v>0.24</v>
      </c>
      <c r="L57" s="720">
        <v>0.04</v>
      </c>
      <c r="M57" s="1024">
        <v>0.04</v>
      </c>
      <c r="N57" s="720">
        <v>0.68</v>
      </c>
      <c r="O57" s="1024">
        <v>0.16</v>
      </c>
      <c r="P57" s="720">
        <v>0.28000000000000003</v>
      </c>
      <c r="Q57" s="1024">
        <v>0.12</v>
      </c>
    </row>
    <row r="58" spans="1:17" ht="15" x14ac:dyDescent="0.2">
      <c r="A58" s="1012" t="s">
        <v>68</v>
      </c>
      <c r="B58" s="1011" t="s">
        <v>50</v>
      </c>
      <c r="C58" s="789">
        <v>125</v>
      </c>
      <c r="D58" s="771">
        <v>120</v>
      </c>
      <c r="E58" s="789">
        <v>120</v>
      </c>
      <c r="F58" s="771"/>
      <c r="G58" s="789"/>
      <c r="H58" s="771"/>
      <c r="I58" s="789"/>
      <c r="J58" s="771"/>
      <c r="K58" s="789"/>
      <c r="L58" s="771"/>
      <c r="M58" s="789"/>
      <c r="N58" s="771"/>
      <c r="O58" s="789"/>
      <c r="P58" s="771"/>
      <c r="Q58" s="789"/>
    </row>
    <row r="59" spans="1:17" ht="15" x14ac:dyDescent="0.2">
      <c r="A59" s="1013" t="s">
        <v>68</v>
      </c>
      <c r="B59" s="1014" t="s">
        <v>110</v>
      </c>
      <c r="C59" s="790">
        <v>24</v>
      </c>
      <c r="D59" s="772">
        <v>14</v>
      </c>
      <c r="E59" s="790">
        <v>25</v>
      </c>
      <c r="F59" s="772">
        <v>25</v>
      </c>
      <c r="G59" s="790">
        <v>25</v>
      </c>
      <c r="H59" s="772">
        <v>25</v>
      </c>
      <c r="I59" s="790">
        <v>25</v>
      </c>
      <c r="J59" s="772">
        <v>25</v>
      </c>
      <c r="K59" s="790">
        <v>25</v>
      </c>
      <c r="L59" s="772">
        <v>25</v>
      </c>
      <c r="M59" s="790">
        <v>25</v>
      </c>
      <c r="N59" s="772">
        <v>25</v>
      </c>
      <c r="O59" s="790">
        <v>25</v>
      </c>
      <c r="P59" s="772">
        <v>25</v>
      </c>
      <c r="Q59" s="790">
        <v>25</v>
      </c>
    </row>
    <row r="60" spans="1:17" s="995" customFormat="1" ht="15" x14ac:dyDescent="0.25">
      <c r="A60" s="987"/>
      <c r="B60" s="987"/>
      <c r="C60" s="987"/>
      <c r="D60" s="987"/>
      <c r="E60" s="987"/>
      <c r="F60" s="733" t="s">
        <v>501</v>
      </c>
      <c r="G60" s="994"/>
      <c r="H60" s="994"/>
      <c r="I60" s="994"/>
      <c r="J60" s="994"/>
      <c r="K60" s="994"/>
      <c r="L60" s="994"/>
      <c r="M60" s="994"/>
      <c r="N60" s="994"/>
      <c r="O60" s="994"/>
      <c r="P60" s="994"/>
      <c r="Q60" s="994"/>
    </row>
    <row r="61" spans="1:17" s="997" customFormat="1" ht="15" x14ac:dyDescent="0.25">
      <c r="A61" s="994"/>
      <c r="B61" s="994"/>
      <c r="C61" s="994"/>
      <c r="D61" s="994"/>
      <c r="E61" s="994"/>
      <c r="F61" s="994"/>
      <c r="G61" s="994"/>
      <c r="H61" s="994"/>
      <c r="I61" s="994"/>
      <c r="J61" s="994"/>
      <c r="K61" s="994"/>
      <c r="L61" s="994"/>
      <c r="M61" s="994"/>
      <c r="N61" s="994"/>
      <c r="O61" s="994"/>
      <c r="P61" s="994"/>
      <c r="Q61" s="994"/>
    </row>
  </sheetData>
  <mergeCells count="11">
    <mergeCell ref="C3:F3"/>
    <mergeCell ref="G3:J3"/>
    <mergeCell ref="K3:Q3"/>
    <mergeCell ref="C43:E43"/>
    <mergeCell ref="F43:Q43"/>
    <mergeCell ref="C13:F13"/>
    <mergeCell ref="G13:J13"/>
    <mergeCell ref="K13:Q13"/>
    <mergeCell ref="K30:Q31"/>
    <mergeCell ref="C33:E33"/>
    <mergeCell ref="F33:Q33"/>
  </mergeCells>
  <hyperlinks>
    <hyperlink ref="A1" location="Index!A1" display="Back to 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workbookViewId="0"/>
  </sheetViews>
  <sheetFormatPr defaultRowHeight="12.75" x14ac:dyDescent="0.2"/>
  <cols>
    <col min="1" max="1" width="18.140625" customWidth="1"/>
    <col min="2" max="2" width="17" customWidth="1"/>
    <col min="3" max="3" width="15.85546875" customWidth="1"/>
    <col min="4" max="4" width="14.7109375" customWidth="1"/>
    <col min="5" max="5" width="13.7109375" customWidth="1"/>
    <col min="6" max="6" width="14" customWidth="1"/>
    <col min="8" max="9" width="12.42578125" customWidth="1"/>
    <col min="11" max="11" width="14.140625" customWidth="1"/>
    <col min="12" max="12" width="12.140625" customWidth="1"/>
    <col min="13" max="13" width="15" customWidth="1"/>
    <col min="20" max="20" width="10.7109375" customWidth="1"/>
    <col min="22" max="22" width="11.140625" customWidth="1"/>
    <col min="27" max="27" width="11.42578125" customWidth="1"/>
  </cols>
  <sheetData>
    <row r="1" spans="1:30" x14ac:dyDescent="0.2">
      <c r="A1" s="676" t="s">
        <v>162</v>
      </c>
    </row>
    <row r="3" spans="1:30" ht="45" customHeight="1" x14ac:dyDescent="0.35">
      <c r="A3" s="697" t="s">
        <v>130</v>
      </c>
      <c r="B3" s="1028"/>
      <c r="C3" s="1184" t="s">
        <v>565</v>
      </c>
      <c r="D3" s="1141"/>
      <c r="E3" s="1029"/>
      <c r="F3" s="1184" t="s">
        <v>564</v>
      </c>
      <c r="G3" s="1140"/>
      <c r="H3" s="1140"/>
      <c r="I3" s="1140"/>
      <c r="J3" s="1141"/>
      <c r="K3" s="1029"/>
      <c r="L3" s="1184" t="s">
        <v>563</v>
      </c>
      <c r="M3" s="1140"/>
      <c r="N3" s="1140"/>
      <c r="O3" s="1140"/>
      <c r="P3" s="1140"/>
      <c r="Q3" s="1140"/>
      <c r="R3" s="1140"/>
      <c r="S3" s="1140"/>
      <c r="T3" s="1140"/>
      <c r="U3" s="1140"/>
      <c r="V3" s="1140"/>
      <c r="W3" s="1140"/>
      <c r="X3" s="1140"/>
      <c r="Y3" s="1140"/>
      <c r="Z3" s="1140"/>
      <c r="AA3" s="1140"/>
      <c r="AB3" s="1140"/>
      <c r="AC3" s="1141"/>
      <c r="AD3" s="1029"/>
    </row>
    <row r="4" spans="1:30" ht="45" customHeight="1" thickBot="1" x14ac:dyDescent="0.25">
      <c r="A4" s="207" t="s">
        <v>158</v>
      </c>
      <c r="B4" s="1001" t="s">
        <v>110</v>
      </c>
      <c r="C4" s="573" t="s">
        <v>62</v>
      </c>
      <c r="D4" s="572" t="s">
        <v>50</v>
      </c>
      <c r="E4" s="628" t="s">
        <v>110</v>
      </c>
      <c r="F4" s="513" t="s">
        <v>528</v>
      </c>
      <c r="G4" s="499" t="s">
        <v>529</v>
      </c>
      <c r="H4" s="513" t="s">
        <v>530</v>
      </c>
      <c r="I4" s="499" t="s">
        <v>531</v>
      </c>
      <c r="J4" s="513" t="s">
        <v>532</v>
      </c>
      <c r="K4" s="628" t="s">
        <v>110</v>
      </c>
      <c r="L4" s="513" t="s">
        <v>533</v>
      </c>
      <c r="M4" s="499" t="s">
        <v>534</v>
      </c>
      <c r="N4" s="513" t="s">
        <v>535</v>
      </c>
      <c r="O4" s="499" t="s">
        <v>566</v>
      </c>
      <c r="P4" s="513" t="s">
        <v>536</v>
      </c>
      <c r="Q4" s="499" t="s">
        <v>537</v>
      </c>
      <c r="R4" s="513" t="s">
        <v>538</v>
      </c>
      <c r="S4" s="499" t="s">
        <v>539</v>
      </c>
      <c r="T4" s="513" t="s">
        <v>540</v>
      </c>
      <c r="U4" s="499" t="s">
        <v>541</v>
      </c>
      <c r="V4" s="513" t="s">
        <v>542</v>
      </c>
      <c r="W4" s="499" t="s">
        <v>543</v>
      </c>
      <c r="X4" s="513" t="s">
        <v>544</v>
      </c>
      <c r="Y4" s="499" t="s">
        <v>545</v>
      </c>
      <c r="Z4" s="513" t="s">
        <v>546</v>
      </c>
      <c r="AA4" s="499" t="s">
        <v>547</v>
      </c>
      <c r="AB4" s="513" t="s">
        <v>548</v>
      </c>
      <c r="AC4" s="499" t="s">
        <v>532</v>
      </c>
    </row>
    <row r="5" spans="1:30" ht="15.75" thickTop="1" x14ac:dyDescent="0.25">
      <c r="A5" s="1033" t="s">
        <v>184</v>
      </c>
      <c r="B5" s="772">
        <v>20</v>
      </c>
      <c r="C5" s="790">
        <v>29.7</v>
      </c>
      <c r="D5" s="775">
        <v>18</v>
      </c>
      <c r="E5" s="1036">
        <v>12</v>
      </c>
      <c r="F5" s="1038">
        <v>0.58333333333333337</v>
      </c>
      <c r="G5" s="717">
        <v>0.5</v>
      </c>
      <c r="H5" s="1038">
        <v>0</v>
      </c>
      <c r="I5" s="717">
        <v>0</v>
      </c>
      <c r="J5" s="1038">
        <v>0</v>
      </c>
      <c r="K5" s="1036">
        <v>7</v>
      </c>
      <c r="L5" s="1038">
        <v>0</v>
      </c>
      <c r="M5" s="717">
        <v>0.2857142857142857</v>
      </c>
      <c r="N5" s="1038">
        <v>0.14285714285714285</v>
      </c>
      <c r="O5" s="717">
        <v>0</v>
      </c>
      <c r="P5" s="1038">
        <v>0.2857142857142857</v>
      </c>
      <c r="Q5" s="717">
        <v>0.42857142857142855</v>
      </c>
      <c r="R5" s="1038">
        <v>0.14285714285714285</v>
      </c>
      <c r="S5" s="717">
        <v>0.5714285714285714</v>
      </c>
      <c r="T5" s="1038">
        <v>0</v>
      </c>
      <c r="U5" s="717">
        <v>0.42857142857142855</v>
      </c>
      <c r="V5" s="1038">
        <v>0.14285714285714285</v>
      </c>
      <c r="W5" s="717">
        <v>0.14285714285714285</v>
      </c>
      <c r="X5" s="1038">
        <v>0.2857142857142857</v>
      </c>
      <c r="Y5" s="717">
        <v>0.7142857142857143</v>
      </c>
      <c r="Z5" s="1038">
        <v>0.14285714285714285</v>
      </c>
      <c r="AA5" s="717">
        <v>0</v>
      </c>
      <c r="AB5" s="1038">
        <v>0</v>
      </c>
      <c r="AC5" s="717">
        <v>0.2857142857142857</v>
      </c>
    </row>
    <row r="6" spans="1:30" ht="15" x14ac:dyDescent="0.25">
      <c r="A6" s="1028"/>
      <c r="B6" s="1035"/>
      <c r="C6" s="1035"/>
      <c r="D6" s="1035"/>
      <c r="E6" s="1027"/>
      <c r="F6" s="1035"/>
      <c r="G6" s="1035"/>
      <c r="H6" s="1035"/>
      <c r="I6" s="1035"/>
      <c r="J6" s="1035"/>
      <c r="K6" s="1027"/>
      <c r="L6" s="1037" t="s">
        <v>570</v>
      </c>
      <c r="M6" s="1035"/>
      <c r="N6" s="1035"/>
      <c r="O6" s="1035"/>
      <c r="P6" s="1035"/>
      <c r="Q6" s="1035"/>
      <c r="R6" s="1035"/>
      <c r="S6" s="1035"/>
      <c r="T6" s="1035"/>
      <c r="U6" s="1035"/>
      <c r="V6" s="1035"/>
      <c r="W6" s="1035"/>
      <c r="X6" s="1035"/>
      <c r="Y6" s="1035"/>
      <c r="Z6" s="1035"/>
      <c r="AA6" s="1035"/>
      <c r="AB6" s="1035"/>
      <c r="AC6" s="1035"/>
    </row>
    <row r="7" spans="1:30" s="995" customFormat="1" ht="15" x14ac:dyDescent="0.25">
      <c r="A7" s="1028"/>
      <c r="B7" s="1035"/>
      <c r="C7" s="1035"/>
      <c r="D7" s="1035"/>
      <c r="E7" s="1027"/>
      <c r="F7" s="1035"/>
      <c r="G7" s="1035"/>
      <c r="H7" s="1035"/>
      <c r="I7" s="1035"/>
      <c r="J7" s="1035"/>
      <c r="K7" s="1027"/>
      <c r="L7" s="1037"/>
      <c r="M7" s="1035"/>
      <c r="N7" s="1035"/>
      <c r="O7" s="1035"/>
      <c r="P7" s="1035"/>
      <c r="Q7" s="1035"/>
      <c r="R7" s="1035"/>
      <c r="S7" s="1035"/>
      <c r="T7" s="1035"/>
      <c r="U7" s="1035"/>
      <c r="V7" s="1035"/>
      <c r="W7" s="1035"/>
      <c r="X7" s="1035"/>
      <c r="Y7" s="1035"/>
      <c r="Z7" s="1035"/>
      <c r="AA7" s="1035"/>
      <c r="AB7" s="1035"/>
      <c r="AC7" s="1035"/>
    </row>
    <row r="8" spans="1:30" s="995" customFormat="1" ht="45" customHeight="1" x14ac:dyDescent="0.35">
      <c r="A8" s="697" t="s">
        <v>112</v>
      </c>
      <c r="B8" s="1035"/>
      <c r="C8" s="1184" t="s">
        <v>565</v>
      </c>
      <c r="D8" s="1141"/>
      <c r="E8" s="1027"/>
      <c r="F8" s="1184" t="s">
        <v>564</v>
      </c>
      <c r="G8" s="1140"/>
      <c r="H8" s="1140"/>
      <c r="I8" s="1140"/>
      <c r="J8" s="1141"/>
      <c r="K8" s="1027"/>
      <c r="L8" s="1184" t="s">
        <v>563</v>
      </c>
      <c r="M8" s="1140"/>
      <c r="N8" s="1140"/>
      <c r="O8" s="1140"/>
      <c r="P8" s="1140"/>
      <c r="Q8" s="1140"/>
      <c r="R8" s="1140"/>
      <c r="S8" s="1140"/>
      <c r="T8" s="1140"/>
      <c r="U8" s="1140"/>
      <c r="V8" s="1140"/>
      <c r="W8" s="1140"/>
      <c r="X8" s="1140"/>
      <c r="Y8" s="1140"/>
      <c r="Z8" s="1140"/>
      <c r="AA8" s="1140"/>
      <c r="AB8" s="1140"/>
      <c r="AC8" s="1141"/>
    </row>
    <row r="9" spans="1:30" s="995" customFormat="1" ht="39" thickBot="1" x14ac:dyDescent="0.25">
      <c r="A9" s="207" t="s">
        <v>158</v>
      </c>
      <c r="B9" s="1001" t="s">
        <v>110</v>
      </c>
      <c r="C9" s="573" t="s">
        <v>62</v>
      </c>
      <c r="D9" s="572" t="s">
        <v>50</v>
      </c>
      <c r="E9" s="628" t="s">
        <v>110</v>
      </c>
      <c r="F9" s="513" t="s">
        <v>528</v>
      </c>
      <c r="G9" s="499" t="s">
        <v>529</v>
      </c>
      <c r="H9" s="513" t="s">
        <v>530</v>
      </c>
      <c r="I9" s="499" t="s">
        <v>531</v>
      </c>
      <c r="J9" s="513" t="s">
        <v>532</v>
      </c>
      <c r="K9" s="628" t="s">
        <v>110</v>
      </c>
      <c r="L9" s="513" t="s">
        <v>533</v>
      </c>
      <c r="M9" s="499" t="s">
        <v>534</v>
      </c>
      <c r="N9" s="513" t="s">
        <v>535</v>
      </c>
      <c r="O9" s="499" t="s">
        <v>566</v>
      </c>
      <c r="P9" s="513" t="s">
        <v>536</v>
      </c>
      <c r="Q9" s="499" t="s">
        <v>537</v>
      </c>
      <c r="R9" s="513" t="s">
        <v>538</v>
      </c>
      <c r="S9" s="499" t="s">
        <v>539</v>
      </c>
      <c r="T9" s="513" t="s">
        <v>540</v>
      </c>
      <c r="U9" s="499" t="s">
        <v>541</v>
      </c>
      <c r="V9" s="513" t="s">
        <v>542</v>
      </c>
      <c r="W9" s="499" t="s">
        <v>543</v>
      </c>
      <c r="X9" s="513" t="s">
        <v>544</v>
      </c>
      <c r="Y9" s="499" t="s">
        <v>545</v>
      </c>
      <c r="Z9" s="513" t="s">
        <v>546</v>
      </c>
      <c r="AA9" s="499" t="s">
        <v>547</v>
      </c>
      <c r="AB9" s="513" t="s">
        <v>548</v>
      </c>
      <c r="AC9" s="499" t="s">
        <v>532</v>
      </c>
    </row>
    <row r="10" spans="1:30" ht="15.75" thickTop="1" x14ac:dyDescent="0.25">
      <c r="A10" s="1032" t="s">
        <v>117</v>
      </c>
      <c r="B10" s="771">
        <v>31</v>
      </c>
      <c r="C10" s="791">
        <v>21.258064516129032</v>
      </c>
      <c r="D10" s="771">
        <v>12</v>
      </c>
      <c r="E10" s="1039">
        <v>14</v>
      </c>
      <c r="F10" s="748">
        <v>0.35714285714285715</v>
      </c>
      <c r="G10" s="714">
        <v>0.7142857142857143</v>
      </c>
      <c r="H10" s="748">
        <v>0</v>
      </c>
      <c r="I10" s="714">
        <v>7.1428571428571425E-2</v>
      </c>
      <c r="J10" s="748">
        <v>7.1428571428571425E-2</v>
      </c>
      <c r="K10" s="1039">
        <v>10</v>
      </c>
      <c r="L10" s="748">
        <v>0.1</v>
      </c>
      <c r="M10" s="714">
        <v>0.1</v>
      </c>
      <c r="N10" s="748">
        <v>0</v>
      </c>
      <c r="O10" s="714">
        <v>0.1</v>
      </c>
      <c r="P10" s="748">
        <v>0.3</v>
      </c>
      <c r="Q10" s="714">
        <v>0.4</v>
      </c>
      <c r="R10" s="748">
        <v>0.3</v>
      </c>
      <c r="S10" s="714">
        <v>0.6</v>
      </c>
      <c r="T10" s="748">
        <v>0</v>
      </c>
      <c r="U10" s="714">
        <v>0.5</v>
      </c>
      <c r="V10" s="748">
        <v>0.4</v>
      </c>
      <c r="W10" s="714">
        <v>0</v>
      </c>
      <c r="X10" s="748">
        <v>0.2</v>
      </c>
      <c r="Y10" s="714">
        <v>0.6</v>
      </c>
      <c r="Z10" s="748">
        <v>0.1</v>
      </c>
      <c r="AA10" s="714">
        <v>0</v>
      </c>
      <c r="AB10" s="748">
        <v>0</v>
      </c>
      <c r="AC10" s="714">
        <v>0.2</v>
      </c>
    </row>
    <row r="11" spans="1:30" ht="15" x14ac:dyDescent="0.25">
      <c r="A11" s="1032"/>
      <c r="B11" s="771"/>
      <c r="C11" s="791"/>
      <c r="D11" s="771"/>
      <c r="E11" s="1039"/>
      <c r="F11" s="783"/>
      <c r="G11" s="774"/>
      <c r="H11" s="783"/>
      <c r="I11" s="774"/>
      <c r="J11" s="783"/>
      <c r="K11" s="1039"/>
      <c r="L11" s="783"/>
      <c r="M11" s="774"/>
      <c r="N11" s="783"/>
      <c r="O11" s="774"/>
      <c r="P11" s="783"/>
      <c r="Q11" s="774"/>
      <c r="R11" s="783"/>
      <c r="S11" s="774"/>
      <c r="T11" s="783"/>
      <c r="U11" s="774"/>
      <c r="V11" s="783"/>
      <c r="W11" s="774"/>
      <c r="X11" s="783"/>
      <c r="Y11" s="774"/>
      <c r="Z11" s="783"/>
      <c r="AA11" s="774"/>
      <c r="AB11" s="783"/>
      <c r="AC11" s="774"/>
    </row>
    <row r="12" spans="1:30" ht="15" x14ac:dyDescent="0.25">
      <c r="A12" s="1032" t="s">
        <v>549</v>
      </c>
      <c r="B12" s="771">
        <v>29</v>
      </c>
      <c r="C12" s="791">
        <v>39.620689655172413</v>
      </c>
      <c r="D12" s="771">
        <v>30</v>
      </c>
      <c r="E12" s="1039">
        <v>23</v>
      </c>
      <c r="F12" s="748">
        <v>0.65217391304347827</v>
      </c>
      <c r="G12" s="714">
        <v>0.56521739130434778</v>
      </c>
      <c r="H12" s="748">
        <v>0</v>
      </c>
      <c r="I12" s="714">
        <v>0</v>
      </c>
      <c r="J12" s="748">
        <v>0</v>
      </c>
      <c r="K12" s="1039">
        <v>21</v>
      </c>
      <c r="L12" s="748">
        <v>4.7619047619047616E-2</v>
      </c>
      <c r="M12" s="714">
        <v>0.19047619047619047</v>
      </c>
      <c r="N12" s="748">
        <v>0</v>
      </c>
      <c r="O12" s="714">
        <v>4.7619047619047616E-2</v>
      </c>
      <c r="P12" s="748">
        <v>0.19047619047619047</v>
      </c>
      <c r="Q12" s="714">
        <v>0.52380952380952384</v>
      </c>
      <c r="R12" s="748">
        <v>0.19047619047619047</v>
      </c>
      <c r="S12" s="714">
        <v>0.66666666666666663</v>
      </c>
      <c r="T12" s="748">
        <v>4.7619047619047616E-2</v>
      </c>
      <c r="U12" s="714">
        <v>0.42857142857142855</v>
      </c>
      <c r="V12" s="748">
        <v>0.38095238095238093</v>
      </c>
      <c r="W12" s="714">
        <v>0.14285714285714285</v>
      </c>
      <c r="X12" s="748">
        <v>0.14285714285714285</v>
      </c>
      <c r="Y12" s="714">
        <v>0.61904761904761907</v>
      </c>
      <c r="Z12" s="748">
        <v>0</v>
      </c>
      <c r="AA12" s="714">
        <v>0.14285714285714285</v>
      </c>
      <c r="AB12" s="748">
        <v>4.7619047619047616E-2</v>
      </c>
      <c r="AC12" s="714">
        <v>9.5238095238095233E-2</v>
      </c>
    </row>
    <row r="13" spans="1:30" ht="15" x14ac:dyDescent="0.25">
      <c r="A13" s="1032"/>
      <c r="B13" s="771"/>
      <c r="C13" s="791"/>
      <c r="D13" s="771"/>
      <c r="E13" s="1039"/>
      <c r="F13" s="783"/>
      <c r="G13" s="774"/>
      <c r="H13" s="783"/>
      <c r="I13" s="774"/>
      <c r="J13" s="783"/>
      <c r="K13" s="1039"/>
      <c r="L13" s="783"/>
      <c r="M13" s="774"/>
      <c r="N13" s="783"/>
      <c r="O13" s="774"/>
      <c r="P13" s="783"/>
      <c r="Q13" s="774"/>
      <c r="R13" s="783"/>
      <c r="S13" s="774"/>
      <c r="T13" s="783"/>
      <c r="U13" s="774"/>
      <c r="V13" s="783"/>
      <c r="W13" s="774"/>
      <c r="X13" s="783"/>
      <c r="Y13" s="774"/>
      <c r="Z13" s="783"/>
      <c r="AA13" s="774"/>
      <c r="AB13" s="783"/>
      <c r="AC13" s="774"/>
    </row>
    <row r="14" spans="1:30" ht="15" x14ac:dyDescent="0.25">
      <c r="A14" s="1032" t="s">
        <v>550</v>
      </c>
      <c r="B14" s="771">
        <v>27</v>
      </c>
      <c r="C14" s="791">
        <v>37.148148148148145</v>
      </c>
      <c r="D14" s="771">
        <v>27</v>
      </c>
      <c r="E14" s="1039">
        <v>22</v>
      </c>
      <c r="F14" s="748">
        <v>0.68181818181818177</v>
      </c>
      <c r="G14" s="714">
        <v>0.45454545454545453</v>
      </c>
      <c r="H14" s="748">
        <v>0</v>
      </c>
      <c r="I14" s="714">
        <v>4.5454545454545456E-2</v>
      </c>
      <c r="J14" s="748">
        <v>0</v>
      </c>
      <c r="K14" s="1039">
        <v>22</v>
      </c>
      <c r="L14" s="748">
        <v>0.31818181818181818</v>
      </c>
      <c r="M14" s="714">
        <v>0.31818181818181818</v>
      </c>
      <c r="N14" s="748">
        <v>9.0909090909090912E-2</v>
      </c>
      <c r="O14" s="714">
        <v>0</v>
      </c>
      <c r="P14" s="748">
        <v>0.40909090909090912</v>
      </c>
      <c r="Q14" s="714">
        <v>0.40909090909090912</v>
      </c>
      <c r="R14" s="748">
        <v>0.31818181818181818</v>
      </c>
      <c r="S14" s="714">
        <v>0.5</v>
      </c>
      <c r="T14" s="748">
        <v>4.5454545454545456E-2</v>
      </c>
      <c r="U14" s="714">
        <v>0.40909090909090912</v>
      </c>
      <c r="V14" s="748">
        <v>0.36363636363636365</v>
      </c>
      <c r="W14" s="714">
        <v>0.22727272727272727</v>
      </c>
      <c r="X14" s="748">
        <v>0.22727272727272727</v>
      </c>
      <c r="Y14" s="714">
        <v>0.72727272727272729</v>
      </c>
      <c r="Z14" s="748">
        <v>0.13636363636363635</v>
      </c>
      <c r="AA14" s="714">
        <v>0.13636363636363635</v>
      </c>
      <c r="AB14" s="748">
        <v>0</v>
      </c>
      <c r="AC14" s="714">
        <v>4.5454545454545456E-2</v>
      </c>
    </row>
    <row r="15" spans="1:30" ht="15" x14ac:dyDescent="0.25">
      <c r="A15" s="1032"/>
      <c r="B15" s="771"/>
      <c r="C15" s="791"/>
      <c r="D15" s="771"/>
      <c r="E15" s="1039"/>
      <c r="F15" s="783"/>
      <c r="G15" s="774"/>
      <c r="H15" s="783"/>
      <c r="I15" s="774"/>
      <c r="J15" s="783"/>
      <c r="K15" s="1039"/>
      <c r="L15" s="783"/>
      <c r="M15" s="774"/>
      <c r="N15" s="783"/>
      <c r="O15" s="774"/>
      <c r="P15" s="783"/>
      <c r="Q15" s="774"/>
      <c r="R15" s="783"/>
      <c r="S15" s="774"/>
      <c r="T15" s="783"/>
      <c r="U15" s="774"/>
      <c r="V15" s="783"/>
      <c r="W15" s="774"/>
      <c r="X15" s="783"/>
      <c r="Y15" s="774"/>
      <c r="Z15" s="783"/>
      <c r="AA15" s="774"/>
      <c r="AB15" s="783"/>
      <c r="AC15" s="774"/>
    </row>
    <row r="16" spans="1:30" ht="15" x14ac:dyDescent="0.25">
      <c r="A16" s="1033" t="s">
        <v>550</v>
      </c>
      <c r="B16" s="772">
        <v>24</v>
      </c>
      <c r="C16" s="1040">
        <v>96.833333333333329</v>
      </c>
      <c r="D16" s="772">
        <v>87.5</v>
      </c>
      <c r="E16" s="1036">
        <v>26</v>
      </c>
      <c r="F16" s="749">
        <v>0.73076923076923073</v>
      </c>
      <c r="G16" s="717">
        <v>0.38461538461538464</v>
      </c>
      <c r="H16" s="749">
        <v>7.6923076923076927E-2</v>
      </c>
      <c r="I16" s="717">
        <v>0.26923076923076922</v>
      </c>
      <c r="J16" s="749">
        <v>0</v>
      </c>
      <c r="K16" s="1036">
        <v>24</v>
      </c>
      <c r="L16" s="749">
        <v>0.29166666666666669</v>
      </c>
      <c r="M16" s="717">
        <v>0.58333333333333337</v>
      </c>
      <c r="N16" s="749">
        <v>0.16666666666666666</v>
      </c>
      <c r="O16" s="717">
        <v>4.1666666666666664E-2</v>
      </c>
      <c r="P16" s="749">
        <v>0.125</v>
      </c>
      <c r="Q16" s="717">
        <v>0.70833333333333337</v>
      </c>
      <c r="R16" s="749">
        <v>0.45833333333333331</v>
      </c>
      <c r="S16" s="717">
        <v>0.375</v>
      </c>
      <c r="T16" s="749">
        <v>0.33333333333333331</v>
      </c>
      <c r="U16" s="717">
        <v>0.625</v>
      </c>
      <c r="V16" s="749">
        <v>0.41666666666666669</v>
      </c>
      <c r="W16" s="717">
        <v>0.58333333333333337</v>
      </c>
      <c r="X16" s="749">
        <v>8.3333333333333329E-2</v>
      </c>
      <c r="Y16" s="717">
        <v>0.70833333333333337</v>
      </c>
      <c r="Z16" s="749">
        <v>0.375</v>
      </c>
      <c r="AA16" s="717">
        <v>0.29166666666666669</v>
      </c>
      <c r="AB16" s="749">
        <v>0.45833333333333331</v>
      </c>
      <c r="AC16" s="717">
        <v>4.1666666666666664E-2</v>
      </c>
    </row>
    <row r="17" spans="1:31" x14ac:dyDescent="0.2">
      <c r="F17" s="996" t="s">
        <v>572</v>
      </c>
      <c r="L17" s="996" t="s">
        <v>571</v>
      </c>
    </row>
    <row r="18" spans="1:31" s="995" customFormat="1" x14ac:dyDescent="0.2">
      <c r="F18" s="996"/>
    </row>
    <row r="19" spans="1:31" ht="30" customHeight="1" x14ac:dyDescent="0.35">
      <c r="A19" s="697" t="s">
        <v>130</v>
      </c>
      <c r="B19" s="1028"/>
      <c r="C19" s="1184" t="s">
        <v>567</v>
      </c>
      <c r="D19" s="1140"/>
      <c r="E19" s="1140"/>
      <c r="F19" s="1140"/>
      <c r="G19" s="1140"/>
      <c r="H19" s="1140"/>
      <c r="I19" s="1140"/>
      <c r="J19" s="1140"/>
      <c r="K19" s="1140"/>
      <c r="L19" s="1140"/>
      <c r="M19" s="1141"/>
      <c r="N19" s="1028"/>
      <c r="O19" s="1028"/>
      <c r="P19" s="1028"/>
      <c r="Q19" s="1028"/>
      <c r="R19" s="1028"/>
      <c r="S19" s="1028"/>
      <c r="T19" s="1028"/>
      <c r="U19" s="1028"/>
      <c r="V19" s="1028"/>
      <c r="W19" s="1028"/>
      <c r="X19" s="1028"/>
      <c r="Y19" s="1028"/>
      <c r="Z19" s="1028"/>
      <c r="AA19" s="1028"/>
      <c r="AB19" s="1028"/>
      <c r="AC19" s="1028"/>
      <c r="AD19" s="1028"/>
      <c r="AE19" s="1028"/>
    </row>
    <row r="20" spans="1:31" ht="30" customHeight="1" thickBot="1" x14ac:dyDescent="0.3">
      <c r="A20" s="207" t="s">
        <v>158</v>
      </c>
      <c r="B20" s="1002" t="s">
        <v>109</v>
      </c>
      <c r="C20" s="573" t="s">
        <v>551</v>
      </c>
      <c r="D20" s="569" t="s">
        <v>52</v>
      </c>
      <c r="E20" s="573" t="s">
        <v>552</v>
      </c>
      <c r="F20" s="569" t="s">
        <v>53</v>
      </c>
      <c r="G20" s="573" t="s">
        <v>553</v>
      </c>
      <c r="H20" s="569" t="s">
        <v>554</v>
      </c>
      <c r="I20" s="573" t="s">
        <v>555</v>
      </c>
      <c r="J20" s="569" t="s">
        <v>556</v>
      </c>
      <c r="K20" s="513" t="s">
        <v>557</v>
      </c>
      <c r="L20" s="490" t="s">
        <v>558</v>
      </c>
      <c r="M20" s="573" t="s">
        <v>559</v>
      </c>
      <c r="N20" s="1031"/>
      <c r="O20" s="1031"/>
      <c r="P20" s="1031"/>
      <c r="Q20" s="1031"/>
      <c r="R20" s="1031"/>
      <c r="S20" s="1031"/>
      <c r="T20" s="1031"/>
      <c r="U20" s="1031"/>
      <c r="V20" s="1031"/>
      <c r="W20" s="1031"/>
      <c r="X20" s="1031"/>
      <c r="Y20" s="1031"/>
      <c r="Z20" s="1031"/>
      <c r="AA20" s="1031"/>
      <c r="AB20" s="1031"/>
      <c r="AC20" s="1031"/>
      <c r="AD20" s="1028"/>
      <c r="AE20" s="1028"/>
    </row>
    <row r="21" spans="1:31" ht="15.75" thickTop="1" x14ac:dyDescent="0.25">
      <c r="A21" s="1032" t="s">
        <v>184</v>
      </c>
      <c r="B21" s="1030" t="s">
        <v>560</v>
      </c>
      <c r="C21" s="1024">
        <v>0</v>
      </c>
      <c r="D21" s="720">
        <v>9.0909090909090912E-2</v>
      </c>
      <c r="E21" s="1024">
        <v>0.2</v>
      </c>
      <c r="F21" s="720">
        <v>0</v>
      </c>
      <c r="G21" s="1024">
        <v>0</v>
      </c>
      <c r="H21" s="720">
        <v>0</v>
      </c>
      <c r="I21" s="1024">
        <v>0</v>
      </c>
      <c r="J21" s="720">
        <v>0.05</v>
      </c>
      <c r="K21" s="1024">
        <v>0</v>
      </c>
      <c r="L21" s="720">
        <v>0</v>
      </c>
      <c r="M21" s="1024">
        <v>4.7619047619047616E-2</v>
      </c>
      <c r="N21" s="1028"/>
      <c r="O21" s="1028"/>
      <c r="P21" s="1028"/>
      <c r="Q21" s="1028"/>
      <c r="R21" s="1028"/>
      <c r="S21" s="1028"/>
      <c r="T21" s="1028"/>
      <c r="U21" s="1028"/>
      <c r="V21" s="1028"/>
      <c r="W21" s="1028"/>
      <c r="X21" s="1028"/>
      <c r="Y21" s="1028"/>
      <c r="Z21" s="1028"/>
      <c r="AA21" s="1028"/>
      <c r="AB21" s="1028"/>
      <c r="AC21" s="1028"/>
      <c r="AD21" s="1028"/>
      <c r="AE21" s="1028"/>
    </row>
    <row r="22" spans="1:31" ht="15" x14ac:dyDescent="0.25">
      <c r="A22" s="1032" t="s">
        <v>184</v>
      </c>
      <c r="B22" s="1030" t="s">
        <v>561</v>
      </c>
      <c r="C22" s="1024">
        <v>0.75</v>
      </c>
      <c r="D22" s="720">
        <v>0.54545454545454541</v>
      </c>
      <c r="E22" s="1024">
        <v>0.8</v>
      </c>
      <c r="F22" s="720">
        <v>0.75</v>
      </c>
      <c r="G22" s="1024">
        <v>0.75</v>
      </c>
      <c r="H22" s="720">
        <v>0.6</v>
      </c>
      <c r="I22" s="1024">
        <v>0.66666666666666663</v>
      </c>
      <c r="J22" s="720">
        <v>0.5</v>
      </c>
      <c r="K22" s="1024">
        <v>0.88235294117647056</v>
      </c>
      <c r="L22" s="720">
        <v>0.88888888888888884</v>
      </c>
      <c r="M22" s="1024">
        <v>0.47619047619047616</v>
      </c>
      <c r="N22" s="1028"/>
      <c r="O22" s="1028"/>
      <c r="P22" s="1028"/>
      <c r="Q22" s="1028"/>
      <c r="R22" s="1028"/>
      <c r="S22" s="1028"/>
      <c r="T22" s="1028"/>
      <c r="U22" s="1028"/>
      <c r="V22" s="1028"/>
      <c r="W22" s="1028"/>
      <c r="X22" s="1028"/>
      <c r="Y22" s="1028"/>
      <c r="Z22" s="1028"/>
      <c r="AA22" s="1028"/>
      <c r="AB22" s="1028"/>
      <c r="AC22" s="1028"/>
      <c r="AD22" s="1028"/>
      <c r="AE22" s="1028"/>
    </row>
    <row r="23" spans="1:31" ht="15" x14ac:dyDescent="0.25">
      <c r="A23" s="1032" t="s">
        <v>184</v>
      </c>
      <c r="B23" s="1030" t="s">
        <v>562</v>
      </c>
      <c r="C23" s="1024">
        <v>0.25</v>
      </c>
      <c r="D23" s="720">
        <v>0.36363636363636365</v>
      </c>
      <c r="E23" s="1024">
        <v>0</v>
      </c>
      <c r="F23" s="720">
        <v>0.25</v>
      </c>
      <c r="G23" s="1024">
        <v>0.25</v>
      </c>
      <c r="H23" s="720">
        <v>0.4</v>
      </c>
      <c r="I23" s="1024">
        <v>0.33333333333333331</v>
      </c>
      <c r="J23" s="720">
        <v>0.45</v>
      </c>
      <c r="K23" s="1024">
        <v>0.11764705882352941</v>
      </c>
      <c r="L23" s="720">
        <v>0.1111111111111111</v>
      </c>
      <c r="M23" s="1024">
        <v>0.47619047619047616</v>
      </c>
    </row>
    <row r="24" spans="1:31" ht="15" x14ac:dyDescent="0.25">
      <c r="A24" s="1033" t="s">
        <v>184</v>
      </c>
      <c r="B24" s="1034" t="s">
        <v>110</v>
      </c>
      <c r="C24" s="790">
        <v>12</v>
      </c>
      <c r="D24" s="772">
        <v>11</v>
      </c>
      <c r="E24" s="790">
        <v>10</v>
      </c>
      <c r="F24" s="772">
        <v>4</v>
      </c>
      <c r="G24" s="790">
        <v>8</v>
      </c>
      <c r="H24" s="772">
        <v>10</v>
      </c>
      <c r="I24" s="790">
        <v>3</v>
      </c>
      <c r="J24" s="772">
        <v>20</v>
      </c>
      <c r="K24" s="790">
        <v>17</v>
      </c>
      <c r="L24" s="772">
        <v>18</v>
      </c>
      <c r="M24" s="790">
        <v>21</v>
      </c>
    </row>
    <row r="26" spans="1:31" s="995" customFormat="1" ht="30" customHeight="1" x14ac:dyDescent="0.35">
      <c r="A26" s="697" t="s">
        <v>112</v>
      </c>
      <c r="B26" s="1028"/>
      <c r="C26" s="1184" t="s">
        <v>567</v>
      </c>
      <c r="D26" s="1140"/>
      <c r="E26" s="1140"/>
      <c r="F26" s="1140"/>
      <c r="G26" s="1140"/>
      <c r="H26" s="1140"/>
      <c r="I26" s="1140"/>
      <c r="J26" s="1140"/>
      <c r="K26" s="1140"/>
      <c r="L26" s="1140"/>
      <c r="M26" s="1141"/>
    </row>
    <row r="27" spans="1:31" s="995" customFormat="1" ht="26.25" thickBot="1" x14ac:dyDescent="0.25">
      <c r="A27" s="207" t="s">
        <v>158</v>
      </c>
      <c r="B27" s="1002" t="s">
        <v>109</v>
      </c>
      <c r="C27" s="573" t="s">
        <v>551</v>
      </c>
      <c r="D27" s="569" t="s">
        <v>52</v>
      </c>
      <c r="E27" s="573" t="s">
        <v>552</v>
      </c>
      <c r="F27" s="569" t="s">
        <v>53</v>
      </c>
      <c r="G27" s="573" t="s">
        <v>553</v>
      </c>
      <c r="H27" s="569" t="s">
        <v>554</v>
      </c>
      <c r="I27" s="573" t="s">
        <v>555</v>
      </c>
      <c r="J27" s="569" t="s">
        <v>556</v>
      </c>
      <c r="K27" s="513" t="s">
        <v>557</v>
      </c>
      <c r="L27" s="490" t="s">
        <v>558</v>
      </c>
      <c r="M27" s="573" t="s">
        <v>559</v>
      </c>
    </row>
    <row r="28" spans="1:31" ht="15.75" thickTop="1" x14ac:dyDescent="0.25">
      <c r="A28" s="1032" t="s">
        <v>56</v>
      </c>
      <c r="B28" s="1030" t="s">
        <v>560</v>
      </c>
      <c r="C28" s="1024">
        <v>0</v>
      </c>
      <c r="D28" s="720">
        <v>0.1</v>
      </c>
      <c r="E28" s="1024">
        <v>0</v>
      </c>
      <c r="F28" s="720">
        <v>0</v>
      </c>
      <c r="G28" s="1024">
        <v>0</v>
      </c>
      <c r="H28" s="720">
        <v>0.1</v>
      </c>
      <c r="I28" s="1024">
        <v>0</v>
      </c>
      <c r="J28" s="720">
        <v>8.6956521739130432E-2</v>
      </c>
      <c r="K28" s="1024">
        <v>4.7619047619047616E-2</v>
      </c>
      <c r="L28" s="720">
        <v>0</v>
      </c>
      <c r="M28" s="1024">
        <v>0</v>
      </c>
    </row>
    <row r="29" spans="1:31" ht="15" x14ac:dyDescent="0.25">
      <c r="A29" s="1032" t="s">
        <v>56</v>
      </c>
      <c r="B29" s="1030" t="s">
        <v>561</v>
      </c>
      <c r="C29" s="1024">
        <v>1</v>
      </c>
      <c r="D29" s="720">
        <v>0.5</v>
      </c>
      <c r="E29" s="1024">
        <v>1</v>
      </c>
      <c r="F29" s="720">
        <v>1</v>
      </c>
      <c r="G29" s="1024">
        <v>1</v>
      </c>
      <c r="H29" s="720">
        <v>0.6</v>
      </c>
      <c r="I29" s="1024">
        <v>1</v>
      </c>
      <c r="J29" s="720">
        <v>0.65217391304347827</v>
      </c>
      <c r="K29" s="1024">
        <v>0.95238095238095233</v>
      </c>
      <c r="L29" s="720">
        <v>1</v>
      </c>
      <c r="M29" s="1024">
        <v>0.60869565217391308</v>
      </c>
    </row>
    <row r="30" spans="1:31" ht="15" x14ac:dyDescent="0.25">
      <c r="A30" s="1032" t="s">
        <v>56</v>
      </c>
      <c r="B30" s="1030" t="s">
        <v>562</v>
      </c>
      <c r="C30" s="1024">
        <v>0</v>
      </c>
      <c r="D30" s="720">
        <v>0.4</v>
      </c>
      <c r="E30" s="1024">
        <v>0</v>
      </c>
      <c r="F30" s="720">
        <v>0</v>
      </c>
      <c r="G30" s="1024">
        <v>0</v>
      </c>
      <c r="H30" s="720">
        <v>0.3</v>
      </c>
      <c r="I30" s="1024">
        <v>0</v>
      </c>
      <c r="J30" s="720">
        <v>0.2608695652173913</v>
      </c>
      <c r="K30" s="1024">
        <v>0</v>
      </c>
      <c r="L30" s="720">
        <v>0</v>
      </c>
      <c r="M30" s="1024">
        <v>0.39130434782608697</v>
      </c>
    </row>
    <row r="31" spans="1:31" ht="15" x14ac:dyDescent="0.25">
      <c r="A31" s="1032" t="s">
        <v>56</v>
      </c>
      <c r="B31" s="1030" t="s">
        <v>110</v>
      </c>
      <c r="C31" s="789">
        <v>5</v>
      </c>
      <c r="D31" s="771">
        <v>10</v>
      </c>
      <c r="E31" s="789">
        <v>10</v>
      </c>
      <c r="F31" s="771">
        <v>2</v>
      </c>
      <c r="G31" s="789">
        <v>4</v>
      </c>
      <c r="H31" s="771">
        <v>10</v>
      </c>
      <c r="I31" s="789">
        <v>3</v>
      </c>
      <c r="J31" s="771">
        <v>23</v>
      </c>
      <c r="K31" s="789">
        <v>21</v>
      </c>
      <c r="L31" s="771">
        <v>21</v>
      </c>
      <c r="M31" s="789">
        <v>23</v>
      </c>
    </row>
    <row r="32" spans="1:31" x14ac:dyDescent="0.2">
      <c r="A32" s="1004"/>
      <c r="B32" s="998"/>
      <c r="C32" s="1025"/>
      <c r="D32" s="999"/>
      <c r="E32" s="1025"/>
      <c r="F32" s="999"/>
      <c r="G32" s="1025"/>
      <c r="H32" s="999"/>
      <c r="I32" s="1025"/>
      <c r="J32" s="999"/>
      <c r="K32" s="1025"/>
      <c r="L32" s="999"/>
      <c r="M32" s="1025"/>
    </row>
    <row r="33" spans="1:13" ht="15" x14ac:dyDescent="0.25">
      <c r="A33" s="1032" t="s">
        <v>66</v>
      </c>
      <c r="B33" s="1030" t="s">
        <v>560</v>
      </c>
      <c r="C33" s="1024">
        <v>0.15</v>
      </c>
      <c r="D33" s="720">
        <v>0.15789473684210525</v>
      </c>
      <c r="E33" s="1024">
        <v>5.8823529411764705E-2</v>
      </c>
      <c r="F33" s="720">
        <v>0</v>
      </c>
      <c r="G33" s="1024">
        <v>0</v>
      </c>
      <c r="H33" s="720">
        <v>0.25</v>
      </c>
      <c r="I33" s="1024">
        <v>0.16666666666666666</v>
      </c>
      <c r="J33" s="720">
        <v>0.19047619047619047</v>
      </c>
      <c r="K33" s="1024">
        <v>0</v>
      </c>
      <c r="L33" s="720">
        <v>0</v>
      </c>
      <c r="M33" s="1024">
        <v>0</v>
      </c>
    </row>
    <row r="34" spans="1:13" ht="15" x14ac:dyDescent="0.25">
      <c r="A34" s="1032" t="s">
        <v>66</v>
      </c>
      <c r="B34" s="1030" t="s">
        <v>561</v>
      </c>
      <c r="C34" s="1024">
        <v>0.5</v>
      </c>
      <c r="D34" s="720">
        <v>0.31578947368421051</v>
      </c>
      <c r="E34" s="1024">
        <v>0.70588235294117652</v>
      </c>
      <c r="F34" s="720">
        <v>0.75</v>
      </c>
      <c r="G34" s="1024">
        <v>0.7142857142857143</v>
      </c>
      <c r="H34" s="720">
        <v>0.5</v>
      </c>
      <c r="I34" s="1024">
        <v>0.33333333333333331</v>
      </c>
      <c r="J34" s="720">
        <v>0.47619047619047616</v>
      </c>
      <c r="K34" s="1024">
        <v>0.90476190476190477</v>
      </c>
      <c r="L34" s="720">
        <v>0.90909090909090906</v>
      </c>
      <c r="M34" s="1024">
        <v>0.31818181818181818</v>
      </c>
    </row>
    <row r="35" spans="1:13" ht="15" x14ac:dyDescent="0.25">
      <c r="A35" s="1032" t="s">
        <v>66</v>
      </c>
      <c r="B35" s="1030" t="s">
        <v>562</v>
      </c>
      <c r="C35" s="1024">
        <v>0.35</v>
      </c>
      <c r="D35" s="720">
        <v>0.52631578947368418</v>
      </c>
      <c r="E35" s="1024">
        <v>0.23529411764705882</v>
      </c>
      <c r="F35" s="720">
        <v>0.25</v>
      </c>
      <c r="G35" s="1024">
        <v>0.2857142857142857</v>
      </c>
      <c r="H35" s="720">
        <v>0.25</v>
      </c>
      <c r="I35" s="1024">
        <v>0.5</v>
      </c>
      <c r="J35" s="720">
        <v>0.33333333333333331</v>
      </c>
      <c r="K35" s="1024">
        <v>9.5238095238095233E-2</v>
      </c>
      <c r="L35" s="720">
        <v>9.0909090909090912E-2</v>
      </c>
      <c r="M35" s="1024">
        <v>0.68181818181818177</v>
      </c>
    </row>
    <row r="36" spans="1:13" ht="15" x14ac:dyDescent="0.25">
      <c r="A36" s="1032" t="s">
        <v>66</v>
      </c>
      <c r="B36" s="1030" t="s">
        <v>110</v>
      </c>
      <c r="C36" s="789">
        <v>20</v>
      </c>
      <c r="D36" s="771">
        <v>19</v>
      </c>
      <c r="E36" s="789">
        <v>17</v>
      </c>
      <c r="F36" s="771">
        <v>8</v>
      </c>
      <c r="G36" s="789">
        <v>7</v>
      </c>
      <c r="H36" s="771">
        <v>16</v>
      </c>
      <c r="I36" s="789">
        <v>6</v>
      </c>
      <c r="J36" s="771">
        <v>21</v>
      </c>
      <c r="K36" s="789">
        <v>21</v>
      </c>
      <c r="L36" s="771">
        <v>22</v>
      </c>
      <c r="M36" s="789">
        <v>22</v>
      </c>
    </row>
    <row r="37" spans="1:13" x14ac:dyDescent="0.2">
      <c r="A37" s="1004"/>
      <c r="B37" s="998"/>
      <c r="C37" s="1025"/>
      <c r="D37" s="999"/>
      <c r="E37" s="1025"/>
      <c r="F37" s="999"/>
      <c r="G37" s="1025"/>
      <c r="H37" s="999"/>
      <c r="I37" s="1025"/>
      <c r="J37" s="999"/>
      <c r="K37" s="1025"/>
      <c r="L37" s="999"/>
      <c r="M37" s="1025"/>
    </row>
    <row r="38" spans="1:13" ht="15" x14ac:dyDescent="0.25">
      <c r="A38" s="1032" t="s">
        <v>59</v>
      </c>
      <c r="B38" s="1030" t="s">
        <v>560</v>
      </c>
      <c r="C38" s="1024">
        <v>0.23076923076923078</v>
      </c>
      <c r="D38" s="720">
        <v>0.2857142857142857</v>
      </c>
      <c r="E38" s="1024">
        <v>0.18181818181818182</v>
      </c>
      <c r="F38" s="720">
        <v>0</v>
      </c>
      <c r="G38" s="1024">
        <v>0</v>
      </c>
      <c r="H38" s="720">
        <v>0.17391304347826086</v>
      </c>
      <c r="I38" s="1024">
        <v>0.18181818181818182</v>
      </c>
      <c r="J38" s="720">
        <v>0.08</v>
      </c>
      <c r="K38" s="1024">
        <v>7.6923076923076927E-2</v>
      </c>
      <c r="L38" s="720">
        <v>0</v>
      </c>
      <c r="M38" s="1024">
        <v>0</v>
      </c>
    </row>
    <row r="39" spans="1:13" ht="15" x14ac:dyDescent="0.25">
      <c r="A39" s="1032" t="s">
        <v>59</v>
      </c>
      <c r="B39" s="1030" t="s">
        <v>561</v>
      </c>
      <c r="C39" s="1024">
        <v>0.5</v>
      </c>
      <c r="D39" s="720">
        <v>0.47619047619047616</v>
      </c>
      <c r="E39" s="1024">
        <v>0.81818181818181823</v>
      </c>
      <c r="F39" s="720">
        <v>0.8666666666666667</v>
      </c>
      <c r="G39" s="1024">
        <v>0.8666666666666667</v>
      </c>
      <c r="H39" s="720">
        <v>0.73913043478260865</v>
      </c>
      <c r="I39" s="1024">
        <v>0.63636363636363635</v>
      </c>
      <c r="J39" s="720">
        <v>0.56000000000000005</v>
      </c>
      <c r="K39" s="1024">
        <v>0.84615384615384615</v>
      </c>
      <c r="L39" s="720">
        <v>0.84615384615384615</v>
      </c>
      <c r="M39" s="1024">
        <v>0.25925925925925924</v>
      </c>
    </row>
    <row r="40" spans="1:13" ht="15" x14ac:dyDescent="0.25">
      <c r="A40" s="1032" t="s">
        <v>59</v>
      </c>
      <c r="B40" s="1030" t="s">
        <v>562</v>
      </c>
      <c r="C40" s="1024">
        <v>0.26923076923076922</v>
      </c>
      <c r="D40" s="720">
        <v>0.23809523809523808</v>
      </c>
      <c r="E40" s="1024">
        <v>0</v>
      </c>
      <c r="F40" s="720">
        <v>0.13333333333333333</v>
      </c>
      <c r="G40" s="1024">
        <v>0.13333333333333333</v>
      </c>
      <c r="H40" s="720">
        <v>8.6956521739130432E-2</v>
      </c>
      <c r="I40" s="1024">
        <v>0.18181818181818182</v>
      </c>
      <c r="J40" s="720">
        <v>0.36</v>
      </c>
      <c r="K40" s="1024">
        <v>7.6923076923076927E-2</v>
      </c>
      <c r="L40" s="720">
        <v>0.15384615384615385</v>
      </c>
      <c r="M40" s="1024">
        <v>0.7407407407407407</v>
      </c>
    </row>
    <row r="41" spans="1:13" ht="15" x14ac:dyDescent="0.25">
      <c r="A41" s="1032" t="s">
        <v>59</v>
      </c>
      <c r="B41" s="1030" t="s">
        <v>110</v>
      </c>
      <c r="C41" s="789">
        <v>26</v>
      </c>
      <c r="D41" s="771">
        <v>21</v>
      </c>
      <c r="E41" s="789">
        <v>22</v>
      </c>
      <c r="F41" s="771">
        <v>15</v>
      </c>
      <c r="G41" s="789">
        <v>15</v>
      </c>
      <c r="H41" s="771">
        <v>23</v>
      </c>
      <c r="I41" s="789">
        <v>11</v>
      </c>
      <c r="J41" s="771">
        <v>25</v>
      </c>
      <c r="K41" s="789">
        <v>26</v>
      </c>
      <c r="L41" s="771">
        <v>26</v>
      </c>
      <c r="M41" s="789">
        <v>27</v>
      </c>
    </row>
    <row r="42" spans="1:13" x14ac:dyDescent="0.2">
      <c r="A42" s="1004"/>
      <c r="B42" s="998"/>
      <c r="C42" s="1025"/>
      <c r="D42" s="999"/>
      <c r="E42" s="1025"/>
      <c r="F42" s="999"/>
      <c r="G42" s="1025"/>
      <c r="H42" s="999"/>
      <c r="I42" s="1025"/>
      <c r="J42" s="999"/>
      <c r="K42" s="1025"/>
      <c r="L42" s="999"/>
      <c r="M42" s="1025"/>
    </row>
    <row r="43" spans="1:13" ht="15" x14ac:dyDescent="0.25">
      <c r="A43" s="1032" t="s">
        <v>60</v>
      </c>
      <c r="B43" s="1030" t="s">
        <v>560</v>
      </c>
      <c r="C43" s="1024">
        <v>4.3478260869565216E-2</v>
      </c>
      <c r="D43" s="720">
        <v>0.13636363636363635</v>
      </c>
      <c r="E43" s="1024">
        <v>8.6956521739130432E-2</v>
      </c>
      <c r="F43" s="720">
        <v>0</v>
      </c>
      <c r="G43" s="1024">
        <v>9.0909090909090912E-2</v>
      </c>
      <c r="H43" s="720">
        <v>9.0909090909090912E-2</v>
      </c>
      <c r="I43" s="1024">
        <v>0</v>
      </c>
      <c r="J43" s="720">
        <v>8.3333333333333329E-2</v>
      </c>
      <c r="K43" s="1024">
        <v>4.7619047619047616E-2</v>
      </c>
      <c r="L43" s="720">
        <v>0</v>
      </c>
      <c r="M43" s="1024">
        <v>0</v>
      </c>
    </row>
    <row r="44" spans="1:13" ht="15" x14ac:dyDescent="0.25">
      <c r="A44" s="1032" t="s">
        <v>60</v>
      </c>
      <c r="B44" s="1030" t="s">
        <v>561</v>
      </c>
      <c r="C44" s="1024">
        <v>0.30434782608695654</v>
      </c>
      <c r="D44" s="720">
        <v>0.27272727272727271</v>
      </c>
      <c r="E44" s="1024">
        <v>0.56521739130434778</v>
      </c>
      <c r="F44" s="720">
        <v>0.5</v>
      </c>
      <c r="G44" s="1024">
        <v>0.63636363636363635</v>
      </c>
      <c r="H44" s="720">
        <v>0.45454545454545453</v>
      </c>
      <c r="I44" s="1024">
        <v>0.5</v>
      </c>
      <c r="J44" s="720">
        <v>0.54166666666666663</v>
      </c>
      <c r="K44" s="1024">
        <v>0.66666666666666663</v>
      </c>
      <c r="L44" s="720">
        <v>0.73913043478260865</v>
      </c>
      <c r="M44" s="1024">
        <v>0.12</v>
      </c>
    </row>
    <row r="45" spans="1:13" ht="15" x14ac:dyDescent="0.25">
      <c r="A45" s="1032" t="s">
        <v>60</v>
      </c>
      <c r="B45" s="1030" t="s">
        <v>562</v>
      </c>
      <c r="C45" s="1024">
        <v>0.65217391304347827</v>
      </c>
      <c r="D45" s="720">
        <v>0.59090909090909094</v>
      </c>
      <c r="E45" s="1024">
        <v>0.34782608695652173</v>
      </c>
      <c r="F45" s="720">
        <v>0.5</v>
      </c>
      <c r="G45" s="1024">
        <v>0.27272727272727271</v>
      </c>
      <c r="H45" s="720">
        <v>0.45454545454545453</v>
      </c>
      <c r="I45" s="1024">
        <v>0.5</v>
      </c>
      <c r="J45" s="720">
        <v>0.375</v>
      </c>
      <c r="K45" s="1024">
        <v>0.2857142857142857</v>
      </c>
      <c r="L45" s="720">
        <v>0.2608695652173913</v>
      </c>
      <c r="M45" s="1024">
        <v>0.88</v>
      </c>
    </row>
    <row r="46" spans="1:13" ht="15" x14ac:dyDescent="0.25">
      <c r="A46" s="1033" t="s">
        <v>60</v>
      </c>
      <c r="B46" s="1034" t="s">
        <v>110</v>
      </c>
      <c r="C46" s="790">
        <v>23</v>
      </c>
      <c r="D46" s="772">
        <v>22</v>
      </c>
      <c r="E46" s="790">
        <v>23</v>
      </c>
      <c r="F46" s="772">
        <v>12</v>
      </c>
      <c r="G46" s="790">
        <v>11</v>
      </c>
      <c r="H46" s="772">
        <v>22</v>
      </c>
      <c r="I46" s="790">
        <v>16</v>
      </c>
      <c r="J46" s="772">
        <v>24</v>
      </c>
      <c r="K46" s="790">
        <v>21</v>
      </c>
      <c r="L46" s="772">
        <v>23</v>
      </c>
      <c r="M46" s="790">
        <v>25</v>
      </c>
    </row>
  </sheetData>
  <mergeCells count="8">
    <mergeCell ref="C19:M19"/>
    <mergeCell ref="C26:M26"/>
    <mergeCell ref="C8:D8"/>
    <mergeCell ref="C3:D3"/>
    <mergeCell ref="L8:AC8"/>
    <mergeCell ref="L3:AC3"/>
    <mergeCell ref="F3:J3"/>
    <mergeCell ref="F8:J8"/>
  </mergeCells>
  <hyperlinks>
    <hyperlink ref="A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heetViews>
  <sheetFormatPr defaultRowHeight="12.75" x14ac:dyDescent="0.2"/>
  <cols>
    <col min="1" max="1" width="13.42578125" customWidth="1"/>
    <col min="2" max="2" width="17.85546875" customWidth="1"/>
    <col min="3" max="3" width="28.85546875" customWidth="1"/>
    <col min="4" max="4" width="17.5703125" customWidth="1"/>
    <col min="5" max="5" width="27.5703125" customWidth="1"/>
    <col min="6" max="9" width="18.28515625" customWidth="1"/>
    <col min="10" max="10" width="20.5703125" customWidth="1"/>
    <col min="11" max="11" width="18.28515625" customWidth="1"/>
  </cols>
  <sheetData>
    <row r="1" spans="1:11" s="213" customFormat="1" x14ac:dyDescent="0.2">
      <c r="A1" s="367" t="s">
        <v>162</v>
      </c>
    </row>
    <row r="2" spans="1:11" s="213" customFormat="1" x14ac:dyDescent="0.2">
      <c r="A2" s="676"/>
    </row>
    <row r="3" spans="1:11" ht="30" customHeight="1" x14ac:dyDescent="0.35">
      <c r="A3" s="969" t="s">
        <v>126</v>
      </c>
      <c r="B3" s="410"/>
      <c r="C3" s="1062" t="s">
        <v>122</v>
      </c>
      <c r="D3" s="1063"/>
      <c r="E3" s="1063"/>
      <c r="F3" s="1063"/>
      <c r="G3" s="1063"/>
      <c r="H3" s="1063"/>
      <c r="I3" s="1063"/>
      <c r="J3" s="1063"/>
      <c r="K3" s="1064"/>
    </row>
    <row r="4" spans="1:11" ht="45" customHeight="1" thickBot="1" x14ac:dyDescent="0.25">
      <c r="A4" s="412" t="s">
        <v>158</v>
      </c>
      <c r="B4" s="424" t="s">
        <v>109</v>
      </c>
      <c r="C4" s="403" t="s">
        <v>5</v>
      </c>
      <c r="D4" s="105" t="s">
        <v>7</v>
      </c>
      <c r="E4" s="403" t="s">
        <v>9</v>
      </c>
      <c r="F4" s="105" t="s">
        <v>11</v>
      </c>
      <c r="G4" s="403" t="s">
        <v>13</v>
      </c>
      <c r="H4" s="105" t="s">
        <v>15</v>
      </c>
      <c r="I4" s="403" t="s">
        <v>17</v>
      </c>
      <c r="J4" s="105" t="s">
        <v>19</v>
      </c>
      <c r="K4" s="403" t="s">
        <v>21</v>
      </c>
    </row>
    <row r="5" spans="1:11" ht="13.5" thickTop="1" x14ac:dyDescent="0.2">
      <c r="A5" s="84" t="s">
        <v>117</v>
      </c>
      <c r="B5" s="86" t="s">
        <v>62</v>
      </c>
      <c r="C5" s="404">
        <v>1000</v>
      </c>
      <c r="D5" s="93">
        <v>1457.1428571428571</v>
      </c>
      <c r="E5" s="404">
        <v>360</v>
      </c>
      <c r="F5" s="93">
        <v>5233.333333333333</v>
      </c>
      <c r="G5" s="404">
        <v>240</v>
      </c>
      <c r="H5" s="93">
        <v>100</v>
      </c>
      <c r="I5" s="404">
        <v>0</v>
      </c>
      <c r="J5" s="93">
        <v>0</v>
      </c>
      <c r="K5" s="407">
        <v>0</v>
      </c>
    </row>
    <row r="6" spans="1:11" x14ac:dyDescent="0.2">
      <c r="A6" s="82" t="s">
        <v>117</v>
      </c>
      <c r="B6" s="88" t="s">
        <v>50</v>
      </c>
      <c r="C6" s="404">
        <v>0</v>
      </c>
      <c r="D6" s="93">
        <v>0</v>
      </c>
      <c r="E6" s="404">
        <v>0</v>
      </c>
      <c r="F6" s="93">
        <v>4000</v>
      </c>
      <c r="G6" s="404">
        <v>0</v>
      </c>
      <c r="H6" s="93">
        <v>0</v>
      </c>
      <c r="I6" s="404">
        <v>0</v>
      </c>
      <c r="J6" s="93">
        <v>0</v>
      </c>
      <c r="K6" s="408">
        <v>0</v>
      </c>
    </row>
    <row r="7" spans="1:11" x14ac:dyDescent="0.2">
      <c r="A7" s="82" t="s">
        <v>117</v>
      </c>
      <c r="B7" s="88" t="s">
        <v>110</v>
      </c>
      <c r="C7" s="405">
        <v>6</v>
      </c>
      <c r="D7" s="34">
        <v>7</v>
      </c>
      <c r="E7" s="405">
        <v>5</v>
      </c>
      <c r="F7" s="34">
        <v>18</v>
      </c>
      <c r="G7" s="405">
        <v>5</v>
      </c>
      <c r="H7" s="98">
        <v>5</v>
      </c>
      <c r="I7" s="261">
        <v>4</v>
      </c>
      <c r="J7" s="25">
        <v>3</v>
      </c>
      <c r="K7" s="405">
        <v>3</v>
      </c>
    </row>
    <row r="8" spans="1:11" x14ac:dyDescent="0.2">
      <c r="A8" s="82" t="s">
        <v>117</v>
      </c>
      <c r="B8" s="88" t="s">
        <v>119</v>
      </c>
      <c r="C8" s="408">
        <v>0</v>
      </c>
      <c r="D8" s="97">
        <v>0</v>
      </c>
      <c r="E8" s="413" t="s">
        <v>118</v>
      </c>
      <c r="F8" s="97">
        <v>0</v>
      </c>
      <c r="G8" s="421" t="s">
        <v>118</v>
      </c>
      <c r="H8" s="101" t="s">
        <v>118</v>
      </c>
      <c r="I8" s="422">
        <v>0</v>
      </c>
      <c r="J8" s="97">
        <v>0</v>
      </c>
      <c r="K8" s="408">
        <v>0</v>
      </c>
    </row>
    <row r="9" spans="1:11" x14ac:dyDescent="0.2">
      <c r="A9" s="82" t="s">
        <v>117</v>
      </c>
      <c r="B9" s="88" t="s">
        <v>120</v>
      </c>
      <c r="C9" s="408">
        <v>750</v>
      </c>
      <c r="D9" s="97">
        <v>100</v>
      </c>
      <c r="E9" s="413" t="s">
        <v>118</v>
      </c>
      <c r="F9" s="97">
        <v>12000</v>
      </c>
      <c r="G9" s="421" t="s">
        <v>118</v>
      </c>
      <c r="H9" s="101" t="s">
        <v>118</v>
      </c>
      <c r="I9" s="422">
        <v>0</v>
      </c>
      <c r="J9" s="97">
        <v>0</v>
      </c>
      <c r="K9" s="408">
        <v>0</v>
      </c>
    </row>
    <row r="10" spans="1:11" x14ac:dyDescent="0.2">
      <c r="A10" s="8"/>
      <c r="B10" s="35"/>
      <c r="C10" s="405"/>
      <c r="D10" s="99"/>
      <c r="E10" s="409"/>
      <c r="F10" s="99"/>
      <c r="G10" s="194"/>
      <c r="H10" s="99"/>
      <c r="I10" s="194"/>
      <c r="J10" s="99"/>
      <c r="K10" s="409"/>
    </row>
    <row r="11" spans="1:11" x14ac:dyDescent="0.2">
      <c r="A11" s="82" t="s">
        <v>111</v>
      </c>
      <c r="B11" s="88" t="s">
        <v>62</v>
      </c>
      <c r="C11" s="408">
        <v>943.75</v>
      </c>
      <c r="D11" s="97">
        <v>5030</v>
      </c>
      <c r="E11" s="408">
        <v>4396.333333333333</v>
      </c>
      <c r="F11" s="97">
        <v>2401</v>
      </c>
      <c r="G11" s="422">
        <v>1286.2142857142858</v>
      </c>
      <c r="H11" s="97">
        <v>1196</v>
      </c>
      <c r="I11" s="422">
        <v>150</v>
      </c>
      <c r="J11" s="97">
        <v>1000</v>
      </c>
      <c r="K11" s="408">
        <v>119.5</v>
      </c>
    </row>
    <row r="12" spans="1:11" x14ac:dyDescent="0.2">
      <c r="A12" s="82" t="s">
        <v>111</v>
      </c>
      <c r="B12" s="88" t="s">
        <v>50</v>
      </c>
      <c r="C12" s="408">
        <v>437.5</v>
      </c>
      <c r="D12" s="97">
        <v>6090</v>
      </c>
      <c r="E12" s="408">
        <v>2000</v>
      </c>
      <c r="F12" s="97">
        <v>796.5</v>
      </c>
      <c r="G12" s="422">
        <v>925</v>
      </c>
      <c r="H12" s="97">
        <v>392</v>
      </c>
      <c r="I12" s="421" t="s">
        <v>118</v>
      </c>
      <c r="J12" s="101" t="s">
        <v>118</v>
      </c>
      <c r="K12" s="413" t="s">
        <v>118</v>
      </c>
    </row>
    <row r="13" spans="1:11" x14ac:dyDescent="0.2">
      <c r="A13" s="82" t="s">
        <v>111</v>
      </c>
      <c r="B13" s="88" t="s">
        <v>110</v>
      </c>
      <c r="C13" s="405">
        <v>4</v>
      </c>
      <c r="D13" s="98">
        <v>6</v>
      </c>
      <c r="E13" s="405">
        <v>9</v>
      </c>
      <c r="F13" s="98">
        <v>8</v>
      </c>
      <c r="G13" s="262">
        <v>14</v>
      </c>
      <c r="H13" s="98">
        <v>4</v>
      </c>
      <c r="I13" s="262">
        <v>2</v>
      </c>
      <c r="J13" s="98">
        <v>2</v>
      </c>
      <c r="K13" s="405">
        <v>2</v>
      </c>
    </row>
    <row r="14" spans="1:11" x14ac:dyDescent="0.2">
      <c r="A14" s="82" t="s">
        <v>111</v>
      </c>
      <c r="B14" s="88" t="s">
        <v>119</v>
      </c>
      <c r="C14" s="414" t="s">
        <v>118</v>
      </c>
      <c r="D14" s="101">
        <v>2750</v>
      </c>
      <c r="E14" s="413">
        <v>1000</v>
      </c>
      <c r="F14" s="101">
        <v>0</v>
      </c>
      <c r="G14" s="421">
        <v>280.25</v>
      </c>
      <c r="H14" s="101">
        <v>213</v>
      </c>
      <c r="I14" s="423" t="s">
        <v>118</v>
      </c>
      <c r="J14" s="100" t="s">
        <v>118</v>
      </c>
      <c r="K14" s="414" t="s">
        <v>118</v>
      </c>
    </row>
    <row r="15" spans="1:11" x14ac:dyDescent="0.2">
      <c r="A15" s="82" t="s">
        <v>111</v>
      </c>
      <c r="B15" s="88" t="s">
        <v>120</v>
      </c>
      <c r="C15" s="414" t="s">
        <v>118</v>
      </c>
      <c r="D15" s="101">
        <v>7795</v>
      </c>
      <c r="E15" s="413">
        <v>5974</v>
      </c>
      <c r="F15" s="101">
        <v>5250</v>
      </c>
      <c r="G15" s="421">
        <v>1875</v>
      </c>
      <c r="H15" s="101">
        <v>1375</v>
      </c>
      <c r="I15" s="423" t="s">
        <v>118</v>
      </c>
      <c r="J15" s="100" t="s">
        <v>118</v>
      </c>
      <c r="K15" s="414" t="s">
        <v>118</v>
      </c>
    </row>
    <row r="16" spans="1:11" x14ac:dyDescent="0.2">
      <c r="A16" s="82"/>
      <c r="B16" s="88"/>
      <c r="C16" s="405"/>
      <c r="D16" s="98"/>
      <c r="E16" s="405"/>
      <c r="F16" s="98"/>
      <c r="G16" s="262"/>
      <c r="H16" s="98"/>
      <c r="I16" s="262"/>
      <c r="J16" s="98"/>
      <c r="K16" s="405"/>
    </row>
    <row r="17" spans="1:11" x14ac:dyDescent="0.2">
      <c r="A17" s="91" t="s">
        <v>4</v>
      </c>
      <c r="B17" s="94" t="s">
        <v>62</v>
      </c>
      <c r="C17" s="408">
        <v>977.5</v>
      </c>
      <c r="D17" s="97">
        <v>3106.1538461538462</v>
      </c>
      <c r="E17" s="408">
        <v>2954.7857142857142</v>
      </c>
      <c r="F17" s="97">
        <v>4361.8461538461543</v>
      </c>
      <c r="G17" s="408">
        <v>1010.8947368421053</v>
      </c>
      <c r="H17" s="97">
        <v>587.11111111111109</v>
      </c>
      <c r="I17" s="408">
        <v>50</v>
      </c>
      <c r="J17" s="97">
        <v>400</v>
      </c>
      <c r="K17" s="408">
        <v>47.8</v>
      </c>
    </row>
    <row r="18" spans="1:11" x14ac:dyDescent="0.2">
      <c r="A18" s="91" t="s">
        <v>4</v>
      </c>
      <c r="B18" s="94" t="s">
        <v>50</v>
      </c>
      <c r="C18" s="408">
        <v>0</v>
      </c>
      <c r="D18" s="97">
        <v>200</v>
      </c>
      <c r="E18" s="408">
        <v>1000</v>
      </c>
      <c r="F18" s="97">
        <v>3000</v>
      </c>
      <c r="G18" s="408">
        <v>300</v>
      </c>
      <c r="H18" s="97">
        <v>0</v>
      </c>
      <c r="I18" s="408">
        <v>0</v>
      </c>
      <c r="J18" s="97">
        <v>0</v>
      </c>
      <c r="K18" s="408">
        <v>0</v>
      </c>
    </row>
    <row r="19" spans="1:11" x14ac:dyDescent="0.2">
      <c r="A19" s="91" t="s">
        <v>4</v>
      </c>
      <c r="B19" s="82" t="s">
        <v>110</v>
      </c>
      <c r="C19" s="405">
        <v>10</v>
      </c>
      <c r="D19" s="98">
        <v>13</v>
      </c>
      <c r="E19" s="405">
        <v>14</v>
      </c>
      <c r="F19" s="98">
        <v>26</v>
      </c>
      <c r="G19" s="405">
        <v>19</v>
      </c>
      <c r="H19" s="98">
        <v>9</v>
      </c>
      <c r="I19" s="405">
        <v>6</v>
      </c>
      <c r="J19" s="98">
        <v>5</v>
      </c>
      <c r="K19" s="405">
        <v>5</v>
      </c>
    </row>
    <row r="20" spans="1:11" x14ac:dyDescent="0.2">
      <c r="A20" s="91" t="s">
        <v>4</v>
      </c>
      <c r="B20" s="88" t="s">
        <v>119</v>
      </c>
      <c r="C20" s="413">
        <v>0</v>
      </c>
      <c r="D20" s="101">
        <v>0</v>
      </c>
      <c r="E20" s="413">
        <v>125</v>
      </c>
      <c r="F20" s="101">
        <v>0</v>
      </c>
      <c r="G20" s="413">
        <v>50</v>
      </c>
      <c r="H20" s="101">
        <v>0</v>
      </c>
      <c r="I20" s="413">
        <v>0</v>
      </c>
      <c r="J20" s="101" t="s">
        <v>118</v>
      </c>
      <c r="K20" s="413" t="s">
        <v>118</v>
      </c>
    </row>
    <row r="21" spans="1:11" x14ac:dyDescent="0.2">
      <c r="A21" s="95" t="s">
        <v>4</v>
      </c>
      <c r="B21" s="89" t="s">
        <v>120</v>
      </c>
      <c r="C21" s="415">
        <v>968.75</v>
      </c>
      <c r="D21" s="104">
        <v>7180</v>
      </c>
      <c r="E21" s="415">
        <v>3500</v>
      </c>
      <c r="F21" s="104">
        <v>6461.25</v>
      </c>
      <c r="G21" s="415">
        <v>1346</v>
      </c>
      <c r="H21" s="104">
        <v>500</v>
      </c>
      <c r="I21" s="415">
        <v>0</v>
      </c>
      <c r="J21" s="104" t="s">
        <v>118</v>
      </c>
      <c r="K21" s="415" t="s">
        <v>118</v>
      </c>
    </row>
    <row r="22" spans="1:11" x14ac:dyDescent="0.2">
      <c r="A22" s="91"/>
      <c r="B22" s="103" t="s">
        <v>121</v>
      </c>
      <c r="C22" s="34"/>
      <c r="D22" s="34"/>
      <c r="E22" s="34"/>
      <c r="F22" s="34"/>
      <c r="G22" s="34"/>
      <c r="H22" s="34"/>
      <c r="I22" s="34"/>
      <c r="J22" s="34"/>
      <c r="K22" s="34"/>
    </row>
    <row r="23" spans="1:11" x14ac:dyDescent="0.2">
      <c r="A23" s="1"/>
      <c r="C23" s="3"/>
    </row>
    <row r="24" spans="1:11" ht="30" customHeight="1" x14ac:dyDescent="0.35">
      <c r="A24" s="723" t="s">
        <v>112</v>
      </c>
      <c r="C24" s="1062" t="s">
        <v>122</v>
      </c>
      <c r="D24" s="1063"/>
      <c r="E24" s="1063"/>
      <c r="F24" s="1063"/>
      <c r="G24" s="1063"/>
      <c r="H24" s="1063"/>
      <c r="I24" s="1063"/>
      <c r="J24" s="1063"/>
      <c r="K24" s="1064"/>
    </row>
    <row r="25" spans="1:11" ht="39" thickBot="1" x14ac:dyDescent="0.25">
      <c r="A25" s="207" t="s">
        <v>158</v>
      </c>
      <c r="B25" s="203" t="s">
        <v>109</v>
      </c>
      <c r="C25" s="403" t="s">
        <v>5</v>
      </c>
      <c r="D25" s="319" t="s">
        <v>7</v>
      </c>
      <c r="E25" s="403" t="s">
        <v>9</v>
      </c>
      <c r="F25" s="319" t="s">
        <v>11</v>
      </c>
      <c r="G25" s="403" t="s">
        <v>13</v>
      </c>
      <c r="H25" s="319" t="s">
        <v>15</v>
      </c>
      <c r="I25" s="403" t="s">
        <v>17</v>
      </c>
      <c r="J25" s="319" t="s">
        <v>19</v>
      </c>
      <c r="K25" s="403" t="s">
        <v>21</v>
      </c>
    </row>
    <row r="26" spans="1:11" ht="13.5" thickTop="1" x14ac:dyDescent="0.2">
      <c r="A26" s="85" t="s">
        <v>117</v>
      </c>
      <c r="B26" s="86" t="s">
        <v>62</v>
      </c>
      <c r="C26" s="408">
        <v>833.33333333333337</v>
      </c>
      <c r="D26" s="97">
        <v>821.42857142857144</v>
      </c>
      <c r="E26" s="408">
        <v>2300</v>
      </c>
      <c r="F26" s="97">
        <v>3222.705882352941</v>
      </c>
      <c r="G26" s="408">
        <v>4315.5</v>
      </c>
      <c r="H26" s="97">
        <v>125</v>
      </c>
      <c r="I26" s="408">
        <v>0</v>
      </c>
      <c r="J26" s="97">
        <v>0</v>
      </c>
      <c r="K26" s="408">
        <v>0</v>
      </c>
    </row>
    <row r="27" spans="1:11" x14ac:dyDescent="0.2">
      <c r="A27" s="82" t="s">
        <v>117</v>
      </c>
      <c r="B27" s="88" t="s">
        <v>50</v>
      </c>
      <c r="C27" s="408">
        <v>0</v>
      </c>
      <c r="D27" s="97">
        <v>0</v>
      </c>
      <c r="E27" s="408">
        <v>0</v>
      </c>
      <c r="F27" s="97">
        <v>250</v>
      </c>
      <c r="G27" s="408">
        <v>100</v>
      </c>
      <c r="H27" s="97">
        <v>0</v>
      </c>
      <c r="I27" s="408">
        <v>0</v>
      </c>
      <c r="J27" s="97">
        <v>0</v>
      </c>
      <c r="K27" s="408">
        <v>0</v>
      </c>
    </row>
    <row r="28" spans="1:11" x14ac:dyDescent="0.2">
      <c r="A28" s="82" t="s">
        <v>117</v>
      </c>
      <c r="B28" s="88" t="s">
        <v>110</v>
      </c>
      <c r="C28" s="405">
        <v>6</v>
      </c>
      <c r="D28" s="98">
        <v>14</v>
      </c>
      <c r="E28" s="405">
        <v>5</v>
      </c>
      <c r="F28" s="98">
        <v>17</v>
      </c>
      <c r="G28" s="405">
        <v>12</v>
      </c>
      <c r="H28" s="98">
        <v>4</v>
      </c>
      <c r="I28" s="405">
        <v>4</v>
      </c>
      <c r="J28" s="98">
        <v>3</v>
      </c>
      <c r="K28" s="405">
        <v>3</v>
      </c>
    </row>
    <row r="29" spans="1:11" x14ac:dyDescent="0.2">
      <c r="A29" s="82" t="s">
        <v>117</v>
      </c>
      <c r="B29" s="88" t="s">
        <v>119</v>
      </c>
      <c r="C29" s="408">
        <v>0</v>
      </c>
      <c r="D29" s="97">
        <v>0</v>
      </c>
      <c r="E29" s="408">
        <v>0</v>
      </c>
      <c r="F29" s="97">
        <v>0</v>
      </c>
      <c r="G29" s="408">
        <v>0</v>
      </c>
      <c r="H29" s="97">
        <v>0</v>
      </c>
      <c r="I29" s="408">
        <v>0</v>
      </c>
      <c r="J29" s="97">
        <v>0</v>
      </c>
      <c r="K29" s="408">
        <v>0</v>
      </c>
    </row>
    <row r="30" spans="1:11" x14ac:dyDescent="0.2">
      <c r="A30" s="82" t="s">
        <v>117</v>
      </c>
      <c r="B30" s="88" t="s">
        <v>120</v>
      </c>
      <c r="C30" s="408">
        <v>0</v>
      </c>
      <c r="D30" s="97">
        <v>275</v>
      </c>
      <c r="E30" s="413" t="s">
        <v>118</v>
      </c>
      <c r="F30" s="97">
        <v>1500</v>
      </c>
      <c r="G30" s="408">
        <v>539.5</v>
      </c>
      <c r="H30" s="101" t="s">
        <v>118</v>
      </c>
      <c r="I30" s="408">
        <v>0</v>
      </c>
      <c r="J30" s="97">
        <v>0</v>
      </c>
      <c r="K30" s="408">
        <v>0</v>
      </c>
    </row>
    <row r="31" spans="1:11" x14ac:dyDescent="0.2">
      <c r="A31" s="82"/>
      <c r="B31" s="88"/>
      <c r="C31" s="405"/>
      <c r="D31" s="98"/>
      <c r="E31" s="405"/>
      <c r="F31" s="98"/>
      <c r="G31" s="405"/>
      <c r="H31" s="98"/>
      <c r="I31" s="405"/>
      <c r="J31" s="98"/>
      <c r="K31" s="262"/>
    </row>
    <row r="32" spans="1:11" x14ac:dyDescent="0.2">
      <c r="A32" s="82" t="s">
        <v>113</v>
      </c>
      <c r="B32" s="88" t="s">
        <v>62</v>
      </c>
      <c r="C32" s="408">
        <v>1437.5</v>
      </c>
      <c r="D32" s="97">
        <v>2384.6153846153848</v>
      </c>
      <c r="E32" s="408">
        <v>928.57142857142856</v>
      </c>
      <c r="F32" s="97">
        <v>2033.3333333333333</v>
      </c>
      <c r="G32" s="408">
        <v>3394.6428571428573</v>
      </c>
      <c r="H32" s="97">
        <v>312.5</v>
      </c>
      <c r="I32" s="408">
        <v>1750</v>
      </c>
      <c r="J32" s="97">
        <v>1031.25</v>
      </c>
      <c r="K32" s="408">
        <v>3071.4285714285716</v>
      </c>
    </row>
    <row r="33" spans="1:11" x14ac:dyDescent="0.2">
      <c r="A33" s="82" t="s">
        <v>113</v>
      </c>
      <c r="B33" s="88" t="s">
        <v>50</v>
      </c>
      <c r="C33" s="408">
        <v>375</v>
      </c>
      <c r="D33" s="97">
        <v>200</v>
      </c>
      <c r="E33" s="408">
        <v>0</v>
      </c>
      <c r="F33" s="97">
        <v>1000</v>
      </c>
      <c r="G33" s="408">
        <v>875</v>
      </c>
      <c r="H33" s="97">
        <v>125</v>
      </c>
      <c r="I33" s="408">
        <v>1000</v>
      </c>
      <c r="J33" s="97">
        <v>875</v>
      </c>
      <c r="K33" s="408">
        <v>1000</v>
      </c>
    </row>
    <row r="34" spans="1:11" x14ac:dyDescent="0.2">
      <c r="A34" s="82" t="s">
        <v>113</v>
      </c>
      <c r="B34" s="88" t="s">
        <v>110</v>
      </c>
      <c r="C34" s="405">
        <v>4</v>
      </c>
      <c r="D34" s="98">
        <v>13</v>
      </c>
      <c r="E34" s="405">
        <v>7</v>
      </c>
      <c r="F34" s="98">
        <v>15</v>
      </c>
      <c r="G34" s="405">
        <v>14</v>
      </c>
      <c r="H34" s="98">
        <v>4</v>
      </c>
      <c r="I34" s="405">
        <v>8</v>
      </c>
      <c r="J34" s="98">
        <v>8</v>
      </c>
      <c r="K34" s="405">
        <v>7</v>
      </c>
    </row>
    <row r="35" spans="1:11" x14ac:dyDescent="0.2">
      <c r="A35" s="82" t="s">
        <v>113</v>
      </c>
      <c r="B35" s="88" t="s">
        <v>119</v>
      </c>
      <c r="C35" s="413" t="s">
        <v>118</v>
      </c>
      <c r="D35" s="101">
        <v>0</v>
      </c>
      <c r="E35" s="413">
        <v>0</v>
      </c>
      <c r="F35" s="101">
        <v>0</v>
      </c>
      <c r="G35" s="413">
        <v>137.5</v>
      </c>
      <c r="H35" s="101" t="s">
        <v>118</v>
      </c>
      <c r="I35" s="413">
        <v>600</v>
      </c>
      <c r="J35" s="101">
        <v>0</v>
      </c>
      <c r="K35" s="413">
        <v>500</v>
      </c>
    </row>
    <row r="36" spans="1:11" x14ac:dyDescent="0.2">
      <c r="A36" s="82" t="s">
        <v>113</v>
      </c>
      <c r="B36" s="88" t="s">
        <v>120</v>
      </c>
      <c r="C36" s="413" t="s">
        <v>118</v>
      </c>
      <c r="D36" s="101">
        <v>3000</v>
      </c>
      <c r="E36" s="413">
        <v>1250</v>
      </c>
      <c r="F36" s="101">
        <v>2750</v>
      </c>
      <c r="G36" s="413">
        <v>2875</v>
      </c>
      <c r="H36" s="101" t="s">
        <v>118</v>
      </c>
      <c r="I36" s="413">
        <v>1650</v>
      </c>
      <c r="J36" s="101">
        <v>1625</v>
      </c>
      <c r="K36" s="413">
        <v>2250</v>
      </c>
    </row>
    <row r="37" spans="1:11" x14ac:dyDescent="0.2">
      <c r="A37" s="82"/>
      <c r="B37" s="88"/>
      <c r="C37" s="409"/>
      <c r="D37" s="99"/>
      <c r="E37" s="409"/>
      <c r="F37" s="99"/>
      <c r="G37" s="409"/>
      <c r="H37" s="99"/>
      <c r="I37" s="409"/>
      <c r="J37" s="99"/>
      <c r="K37" s="194"/>
    </row>
    <row r="38" spans="1:11" x14ac:dyDescent="0.2">
      <c r="A38" s="82" t="s">
        <v>114</v>
      </c>
      <c r="B38" s="88" t="s">
        <v>62</v>
      </c>
      <c r="C38" s="408">
        <v>3366.6666666666665</v>
      </c>
      <c r="D38" s="97">
        <v>4576.9230769230771</v>
      </c>
      <c r="E38" s="408">
        <v>2547.0588235294117</v>
      </c>
      <c r="F38" s="97">
        <v>2652.0555555555557</v>
      </c>
      <c r="G38" s="408">
        <v>1074.5999999999999</v>
      </c>
      <c r="H38" s="97">
        <v>1423.3333333333333</v>
      </c>
      <c r="I38" s="408">
        <v>1235.2941176470588</v>
      </c>
      <c r="J38" s="97">
        <v>721.11111111111109</v>
      </c>
      <c r="K38" s="408">
        <v>911.53846153846155</v>
      </c>
    </row>
    <row r="39" spans="1:11" x14ac:dyDescent="0.2">
      <c r="A39" s="82" t="s">
        <v>114</v>
      </c>
      <c r="B39" s="88" t="s">
        <v>50</v>
      </c>
      <c r="C39" s="408">
        <v>1100</v>
      </c>
      <c r="D39" s="97">
        <v>500</v>
      </c>
      <c r="E39" s="408">
        <v>500</v>
      </c>
      <c r="F39" s="97">
        <v>2068.5</v>
      </c>
      <c r="G39" s="408">
        <v>400</v>
      </c>
      <c r="H39" s="97">
        <v>500</v>
      </c>
      <c r="I39" s="408">
        <v>625</v>
      </c>
      <c r="J39" s="97">
        <v>225</v>
      </c>
      <c r="K39" s="408">
        <v>0</v>
      </c>
    </row>
    <row r="40" spans="1:11" x14ac:dyDescent="0.2">
      <c r="A40" s="82" t="s">
        <v>114</v>
      </c>
      <c r="B40" s="88" t="s">
        <v>110</v>
      </c>
      <c r="C40" s="405">
        <v>6</v>
      </c>
      <c r="D40" s="98">
        <v>13</v>
      </c>
      <c r="E40" s="405">
        <v>17</v>
      </c>
      <c r="F40" s="98">
        <v>18</v>
      </c>
      <c r="G40" s="405">
        <v>20</v>
      </c>
      <c r="H40" s="98">
        <v>15</v>
      </c>
      <c r="I40" s="405">
        <v>17</v>
      </c>
      <c r="J40" s="98">
        <v>18</v>
      </c>
      <c r="K40" s="405">
        <v>13</v>
      </c>
    </row>
    <row r="41" spans="1:11" x14ac:dyDescent="0.2">
      <c r="A41" s="82" t="s">
        <v>114</v>
      </c>
      <c r="B41" s="88" t="s">
        <v>119</v>
      </c>
      <c r="C41" s="408">
        <v>175</v>
      </c>
      <c r="D41" s="97">
        <v>0</v>
      </c>
      <c r="E41" s="408">
        <v>0</v>
      </c>
      <c r="F41" s="97">
        <v>475</v>
      </c>
      <c r="G41" s="408">
        <v>0</v>
      </c>
      <c r="H41" s="97">
        <v>100</v>
      </c>
      <c r="I41" s="408">
        <v>0</v>
      </c>
      <c r="J41" s="97">
        <v>0</v>
      </c>
      <c r="K41" s="408">
        <v>0</v>
      </c>
    </row>
    <row r="42" spans="1:11" x14ac:dyDescent="0.2">
      <c r="A42" s="82" t="s">
        <v>114</v>
      </c>
      <c r="B42" s="88" t="s">
        <v>120</v>
      </c>
      <c r="C42" s="408">
        <v>6375</v>
      </c>
      <c r="D42" s="97">
        <v>6000</v>
      </c>
      <c r="E42" s="408">
        <v>3000</v>
      </c>
      <c r="F42" s="97">
        <v>3375</v>
      </c>
      <c r="G42" s="408">
        <v>1635.5</v>
      </c>
      <c r="H42" s="97">
        <v>2575</v>
      </c>
      <c r="I42" s="408">
        <v>1000</v>
      </c>
      <c r="J42" s="97">
        <v>1287.5</v>
      </c>
      <c r="K42" s="408">
        <v>1500</v>
      </c>
    </row>
    <row r="43" spans="1:11" x14ac:dyDescent="0.2">
      <c r="A43" s="82"/>
      <c r="B43" s="88"/>
      <c r="C43" s="409"/>
      <c r="D43" s="99"/>
      <c r="E43" s="409"/>
      <c r="F43" s="99"/>
      <c r="G43" s="409"/>
      <c r="H43" s="99"/>
      <c r="I43" s="409"/>
      <c r="J43" s="99"/>
      <c r="K43" s="194"/>
    </row>
    <row r="44" spans="1:11" x14ac:dyDescent="0.2">
      <c r="A44" s="82" t="s">
        <v>115</v>
      </c>
      <c r="B44" s="88" t="s">
        <v>62</v>
      </c>
      <c r="C44" s="408">
        <v>333.33333333333331</v>
      </c>
      <c r="D44" s="97">
        <v>3987.5</v>
      </c>
      <c r="E44" s="408">
        <v>5725.9</v>
      </c>
      <c r="F44" s="97">
        <v>3357.2727272727275</v>
      </c>
      <c r="G44" s="408">
        <v>2160.4444444444443</v>
      </c>
      <c r="H44" s="97">
        <v>1638.6666666666667</v>
      </c>
      <c r="I44" s="408">
        <v>2076.6363636363635</v>
      </c>
      <c r="J44" s="97">
        <v>1925.5</v>
      </c>
      <c r="K44" s="408">
        <v>3689.5</v>
      </c>
    </row>
    <row r="45" spans="1:11" x14ac:dyDescent="0.2">
      <c r="A45" s="82" t="s">
        <v>115</v>
      </c>
      <c r="B45" s="88" t="s">
        <v>50</v>
      </c>
      <c r="C45" s="408">
        <v>0</v>
      </c>
      <c r="D45" s="97">
        <v>2000</v>
      </c>
      <c r="E45" s="408">
        <v>4310</v>
      </c>
      <c r="F45" s="97">
        <v>1500</v>
      </c>
      <c r="G45" s="408">
        <v>800</v>
      </c>
      <c r="H45" s="97">
        <v>1500</v>
      </c>
      <c r="I45" s="408">
        <v>1103</v>
      </c>
      <c r="J45" s="97">
        <v>500</v>
      </c>
      <c r="K45" s="408">
        <v>750</v>
      </c>
    </row>
    <row r="46" spans="1:11" x14ac:dyDescent="0.2">
      <c r="A46" s="82" t="s">
        <v>115</v>
      </c>
      <c r="B46" s="88" t="s">
        <v>110</v>
      </c>
      <c r="C46" s="405">
        <v>6</v>
      </c>
      <c r="D46" s="98">
        <v>8</v>
      </c>
      <c r="E46" s="405">
        <v>10</v>
      </c>
      <c r="F46" s="98">
        <v>11</v>
      </c>
      <c r="G46" s="405">
        <v>9</v>
      </c>
      <c r="H46" s="98">
        <v>9</v>
      </c>
      <c r="I46" s="405">
        <v>11</v>
      </c>
      <c r="J46" s="98">
        <v>10</v>
      </c>
      <c r="K46" s="405">
        <v>8</v>
      </c>
    </row>
    <row r="47" spans="1:11" x14ac:dyDescent="0.2">
      <c r="A47" s="82" t="s">
        <v>115</v>
      </c>
      <c r="B47" s="88" t="s">
        <v>119</v>
      </c>
      <c r="C47" s="413">
        <v>0</v>
      </c>
      <c r="D47" s="101">
        <v>0</v>
      </c>
      <c r="E47" s="413">
        <v>1250</v>
      </c>
      <c r="F47" s="101">
        <v>1000</v>
      </c>
      <c r="G47" s="413">
        <v>353</v>
      </c>
      <c r="H47" s="101">
        <v>500</v>
      </c>
      <c r="I47" s="413">
        <v>370</v>
      </c>
      <c r="J47" s="101">
        <v>178.25</v>
      </c>
      <c r="K47" s="413">
        <v>241.5</v>
      </c>
    </row>
    <row r="48" spans="1:11" x14ac:dyDescent="0.2">
      <c r="A48" s="82" t="s">
        <v>115</v>
      </c>
      <c r="B48" s="88" t="s">
        <v>120</v>
      </c>
      <c r="C48" s="413">
        <v>750</v>
      </c>
      <c r="D48" s="101">
        <v>6550</v>
      </c>
      <c r="E48" s="413">
        <v>5479.25</v>
      </c>
      <c r="F48" s="101">
        <v>3130</v>
      </c>
      <c r="G48" s="413">
        <v>3000</v>
      </c>
      <c r="H48" s="101">
        <v>2368</v>
      </c>
      <c r="I48" s="413">
        <v>2400</v>
      </c>
      <c r="J48" s="101">
        <v>2475</v>
      </c>
      <c r="K48" s="413">
        <v>3312.5</v>
      </c>
    </row>
    <row r="49" spans="1:11" x14ac:dyDescent="0.2">
      <c r="A49" s="82"/>
      <c r="B49" s="88"/>
      <c r="C49" s="405"/>
      <c r="D49" s="98"/>
      <c r="E49" s="405"/>
      <c r="F49" s="98"/>
      <c r="G49" s="405"/>
      <c r="H49" s="98"/>
      <c r="I49" s="405"/>
      <c r="J49" s="98"/>
      <c r="K49" s="262"/>
    </row>
    <row r="50" spans="1:11" x14ac:dyDescent="0.2">
      <c r="A50" s="82" t="s">
        <v>116</v>
      </c>
      <c r="B50" s="88" t="s">
        <v>62</v>
      </c>
      <c r="C50" s="413" t="s">
        <v>118</v>
      </c>
      <c r="D50" s="97">
        <v>12234.497777777777</v>
      </c>
      <c r="E50" s="408">
        <v>14746.166000000001</v>
      </c>
      <c r="F50" s="97">
        <v>4901</v>
      </c>
      <c r="G50" s="408">
        <v>4633.3999999999996</v>
      </c>
      <c r="H50" s="97">
        <v>4761.625</v>
      </c>
      <c r="I50" s="408">
        <v>4761.6766666666663</v>
      </c>
      <c r="J50" s="97">
        <v>4797.6654545454548</v>
      </c>
      <c r="K50" s="408">
        <v>21555</v>
      </c>
    </row>
    <row r="51" spans="1:11" x14ac:dyDescent="0.2">
      <c r="A51" s="82" t="s">
        <v>116</v>
      </c>
      <c r="B51" s="88" t="s">
        <v>50</v>
      </c>
      <c r="C51" s="408">
        <v>69000</v>
      </c>
      <c r="D51" s="97">
        <v>9161.48</v>
      </c>
      <c r="E51" s="408">
        <v>7250</v>
      </c>
      <c r="F51" s="97">
        <v>3750</v>
      </c>
      <c r="G51" s="408">
        <v>2425</v>
      </c>
      <c r="H51" s="97">
        <v>3750</v>
      </c>
      <c r="I51" s="408">
        <v>5000</v>
      </c>
      <c r="J51" s="97">
        <v>1231</v>
      </c>
      <c r="K51" s="408">
        <v>4000</v>
      </c>
    </row>
    <row r="52" spans="1:11" x14ac:dyDescent="0.2">
      <c r="A52" s="82" t="s">
        <v>116</v>
      </c>
      <c r="B52" s="88" t="s">
        <v>110</v>
      </c>
      <c r="C52" s="405">
        <v>3</v>
      </c>
      <c r="D52" s="98">
        <v>9</v>
      </c>
      <c r="E52" s="405">
        <v>10</v>
      </c>
      <c r="F52" s="98">
        <v>10</v>
      </c>
      <c r="G52" s="405">
        <v>10</v>
      </c>
      <c r="H52" s="98">
        <v>8</v>
      </c>
      <c r="I52" s="405">
        <v>9</v>
      </c>
      <c r="J52" s="98">
        <v>11</v>
      </c>
      <c r="K52" s="405">
        <v>5</v>
      </c>
    </row>
    <row r="53" spans="1:11" x14ac:dyDescent="0.2">
      <c r="A53" s="82" t="s">
        <v>116</v>
      </c>
      <c r="B53" s="88" t="s">
        <v>119</v>
      </c>
      <c r="C53" s="413" t="s">
        <v>118</v>
      </c>
      <c r="D53" s="101">
        <v>7000</v>
      </c>
      <c r="E53" s="413">
        <v>4706.2449999999999</v>
      </c>
      <c r="F53" s="101">
        <v>1561.75</v>
      </c>
      <c r="G53" s="413">
        <v>500</v>
      </c>
      <c r="H53" s="101">
        <v>2250</v>
      </c>
      <c r="I53" s="413">
        <v>1500</v>
      </c>
      <c r="J53" s="101">
        <v>625</v>
      </c>
      <c r="K53" s="413" t="s">
        <v>118</v>
      </c>
    </row>
    <row r="54" spans="1:11" x14ac:dyDescent="0.2">
      <c r="A54" s="83" t="s">
        <v>116</v>
      </c>
      <c r="B54" s="89" t="s">
        <v>120</v>
      </c>
      <c r="C54" s="415" t="s">
        <v>118</v>
      </c>
      <c r="D54" s="104">
        <v>18000</v>
      </c>
      <c r="E54" s="415">
        <v>18000</v>
      </c>
      <c r="F54" s="104">
        <v>7625</v>
      </c>
      <c r="G54" s="415">
        <v>4000</v>
      </c>
      <c r="H54" s="104">
        <v>7497.5</v>
      </c>
      <c r="I54" s="415">
        <v>6655.09</v>
      </c>
      <c r="J54" s="104">
        <v>3338.66</v>
      </c>
      <c r="K54" s="415" t="s">
        <v>118</v>
      </c>
    </row>
    <row r="55" spans="1:11" x14ac:dyDescent="0.2">
      <c r="B55" s="103" t="s">
        <v>124</v>
      </c>
    </row>
  </sheetData>
  <mergeCells count="2">
    <mergeCell ref="C3:K3"/>
    <mergeCell ref="C24:K24"/>
  </mergeCells>
  <hyperlinks>
    <hyperlink ref="A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heetViews>
  <sheetFormatPr defaultRowHeight="12.75" x14ac:dyDescent="0.2"/>
  <cols>
    <col min="1" max="1" width="13.42578125" customWidth="1"/>
    <col min="2" max="2" width="17.85546875" customWidth="1"/>
    <col min="3" max="3" width="28.85546875" customWidth="1"/>
    <col min="4" max="4" width="17.5703125" customWidth="1"/>
    <col min="5" max="5" width="27.5703125" customWidth="1"/>
    <col min="6" max="9" width="18.28515625" customWidth="1"/>
    <col min="10" max="10" width="20.5703125" customWidth="1"/>
    <col min="11" max="11" width="18.28515625" customWidth="1"/>
  </cols>
  <sheetData>
    <row r="1" spans="1:11" s="213" customFormat="1" x14ac:dyDescent="0.2">
      <c r="A1" s="367" t="s">
        <v>162</v>
      </c>
    </row>
    <row r="2" spans="1:11" s="213" customFormat="1" x14ac:dyDescent="0.2">
      <c r="A2" s="676"/>
    </row>
    <row r="3" spans="1:11" ht="30" customHeight="1" x14ac:dyDescent="0.35">
      <c r="A3" s="969" t="s">
        <v>126</v>
      </c>
      <c r="B3" s="410"/>
      <c r="C3" s="1065" t="s">
        <v>125</v>
      </c>
      <c r="D3" s="1066"/>
      <c r="E3" s="1066"/>
      <c r="F3" s="1066"/>
      <c r="G3" s="1066"/>
      <c r="H3" s="1066"/>
      <c r="I3" s="1066"/>
      <c r="J3" s="1066"/>
      <c r="K3" s="1067"/>
    </row>
    <row r="4" spans="1:11" ht="45" customHeight="1" thickBot="1" x14ac:dyDescent="0.25">
      <c r="A4" s="412" t="s">
        <v>158</v>
      </c>
      <c r="B4" s="424" t="s">
        <v>109</v>
      </c>
      <c r="C4" s="403" t="s">
        <v>6</v>
      </c>
      <c r="D4" s="105" t="s">
        <v>8</v>
      </c>
      <c r="E4" s="403" t="s">
        <v>10</v>
      </c>
      <c r="F4" s="105" t="s">
        <v>12</v>
      </c>
      <c r="G4" s="403" t="s">
        <v>14</v>
      </c>
      <c r="H4" s="105" t="s">
        <v>16</v>
      </c>
      <c r="I4" s="403" t="s">
        <v>18</v>
      </c>
      <c r="J4" s="105" t="s">
        <v>20</v>
      </c>
      <c r="K4" s="403" t="s">
        <v>22</v>
      </c>
    </row>
    <row r="5" spans="1:11" ht="13.5" thickTop="1" x14ac:dyDescent="0.2">
      <c r="A5" s="84" t="s">
        <v>4</v>
      </c>
      <c r="B5" s="86" t="s">
        <v>62</v>
      </c>
      <c r="C5" s="416" t="s">
        <v>118</v>
      </c>
      <c r="D5" s="107" t="s">
        <v>118</v>
      </c>
      <c r="E5" s="416" t="s">
        <v>61</v>
      </c>
      <c r="F5" s="92">
        <v>10000</v>
      </c>
      <c r="G5" s="419">
        <v>15845.75</v>
      </c>
      <c r="H5" s="92">
        <v>15000</v>
      </c>
      <c r="I5" s="416" t="s">
        <v>61</v>
      </c>
      <c r="J5" s="92">
        <v>14125</v>
      </c>
      <c r="K5" s="407">
        <v>6500</v>
      </c>
    </row>
    <row r="6" spans="1:11" x14ac:dyDescent="0.2">
      <c r="A6" s="82" t="s">
        <v>4</v>
      </c>
      <c r="B6" s="88" t="s">
        <v>50</v>
      </c>
      <c r="C6" s="417" t="s">
        <v>118</v>
      </c>
      <c r="D6" s="106" t="s">
        <v>118</v>
      </c>
      <c r="E6" s="417" t="s">
        <v>61</v>
      </c>
      <c r="F6" s="93">
        <v>10000</v>
      </c>
      <c r="G6" s="404">
        <v>13950</v>
      </c>
      <c r="H6" s="106" t="s">
        <v>118</v>
      </c>
      <c r="I6" s="417" t="s">
        <v>61</v>
      </c>
      <c r="J6" s="93">
        <v>12500</v>
      </c>
      <c r="K6" s="413" t="s">
        <v>118</v>
      </c>
    </row>
    <row r="7" spans="1:11" x14ac:dyDescent="0.2">
      <c r="A7" s="82" t="s">
        <v>4</v>
      </c>
      <c r="B7" s="88" t="s">
        <v>110</v>
      </c>
      <c r="C7" s="260">
        <v>1</v>
      </c>
      <c r="D7" s="25">
        <v>1</v>
      </c>
      <c r="E7" s="260">
        <v>0</v>
      </c>
      <c r="F7" s="25">
        <v>4</v>
      </c>
      <c r="G7" s="260">
        <v>16</v>
      </c>
      <c r="H7" s="25">
        <v>2</v>
      </c>
      <c r="I7" s="260">
        <v>0</v>
      </c>
      <c r="J7" s="25">
        <v>10</v>
      </c>
      <c r="K7" s="405">
        <v>2</v>
      </c>
    </row>
    <row r="8" spans="1:11" x14ac:dyDescent="0.2">
      <c r="A8" s="82" t="s">
        <v>4</v>
      </c>
      <c r="B8" s="88" t="s">
        <v>119</v>
      </c>
      <c r="C8" s="417" t="s">
        <v>118</v>
      </c>
      <c r="D8" s="106" t="s">
        <v>118</v>
      </c>
      <c r="E8" s="417" t="s">
        <v>61</v>
      </c>
      <c r="F8" s="106" t="s">
        <v>118</v>
      </c>
      <c r="G8" s="404">
        <v>10750</v>
      </c>
      <c r="H8" s="106" t="s">
        <v>118</v>
      </c>
      <c r="I8" s="417" t="s">
        <v>61</v>
      </c>
      <c r="J8" s="93">
        <v>9250</v>
      </c>
      <c r="K8" s="413" t="s">
        <v>118</v>
      </c>
    </row>
    <row r="9" spans="1:11" x14ac:dyDescent="0.2">
      <c r="A9" s="83" t="s">
        <v>4</v>
      </c>
      <c r="B9" s="89" t="s">
        <v>120</v>
      </c>
      <c r="C9" s="418" t="s">
        <v>118</v>
      </c>
      <c r="D9" s="108" t="s">
        <v>118</v>
      </c>
      <c r="E9" s="418" t="s">
        <v>61</v>
      </c>
      <c r="F9" s="108" t="s">
        <v>118</v>
      </c>
      <c r="G9" s="420">
        <v>23033</v>
      </c>
      <c r="H9" s="108" t="s">
        <v>118</v>
      </c>
      <c r="I9" s="418" t="s">
        <v>61</v>
      </c>
      <c r="J9" s="109">
        <v>17250</v>
      </c>
      <c r="K9" s="415" t="s">
        <v>118</v>
      </c>
    </row>
    <row r="10" spans="1:11" x14ac:dyDescent="0.2">
      <c r="A10" s="91"/>
      <c r="B10" s="103" t="s">
        <v>121</v>
      </c>
      <c r="C10" s="34"/>
      <c r="D10" s="34"/>
      <c r="E10" s="34"/>
      <c r="F10" s="34"/>
      <c r="G10" s="34"/>
      <c r="H10" s="34"/>
      <c r="I10" s="34"/>
      <c r="J10" s="34"/>
      <c r="K10" s="34"/>
    </row>
    <row r="11" spans="1:11" x14ac:dyDescent="0.2">
      <c r="A11" s="1"/>
      <c r="C11" s="3"/>
    </row>
    <row r="12" spans="1:11" ht="30" customHeight="1" x14ac:dyDescent="0.35">
      <c r="A12" s="723" t="s">
        <v>112</v>
      </c>
      <c r="C12" s="1065" t="s">
        <v>125</v>
      </c>
      <c r="D12" s="1066"/>
      <c r="E12" s="1066"/>
      <c r="F12" s="1066"/>
      <c r="G12" s="1066"/>
      <c r="H12" s="1066"/>
      <c r="I12" s="1066"/>
      <c r="J12" s="1066"/>
      <c r="K12" s="1067"/>
    </row>
    <row r="13" spans="1:11" ht="51.75" thickBot="1" x14ac:dyDescent="0.25">
      <c r="A13" s="207" t="s">
        <v>158</v>
      </c>
      <c r="B13" s="203" t="s">
        <v>109</v>
      </c>
      <c r="C13" s="403" t="s">
        <v>6</v>
      </c>
      <c r="D13" s="319" t="s">
        <v>8</v>
      </c>
      <c r="E13" s="403" t="s">
        <v>10</v>
      </c>
      <c r="F13" s="319" t="s">
        <v>12</v>
      </c>
      <c r="G13" s="403" t="s">
        <v>14</v>
      </c>
      <c r="H13" s="319" t="s">
        <v>16</v>
      </c>
      <c r="I13" s="403" t="s">
        <v>18</v>
      </c>
      <c r="J13" s="319" t="s">
        <v>20</v>
      </c>
      <c r="K13" s="403" t="s">
        <v>22</v>
      </c>
    </row>
    <row r="14" spans="1:11" ht="13.5" thickTop="1" x14ac:dyDescent="0.2">
      <c r="A14" s="85" t="s">
        <v>117</v>
      </c>
      <c r="B14" s="86" t="s">
        <v>62</v>
      </c>
      <c r="C14" s="413" t="s">
        <v>118</v>
      </c>
      <c r="D14" s="101" t="s">
        <v>118</v>
      </c>
      <c r="E14" s="413" t="s">
        <v>61</v>
      </c>
      <c r="F14" s="101">
        <v>16666.666666666668</v>
      </c>
      <c r="G14" s="413">
        <v>13516.666666666666</v>
      </c>
      <c r="H14" s="101" t="s">
        <v>61</v>
      </c>
      <c r="I14" s="413" t="s">
        <v>61</v>
      </c>
      <c r="J14" s="101">
        <v>9857.1428571428569</v>
      </c>
      <c r="K14" s="413">
        <v>11250</v>
      </c>
    </row>
    <row r="15" spans="1:11" x14ac:dyDescent="0.2">
      <c r="A15" s="82" t="s">
        <v>117</v>
      </c>
      <c r="B15" s="88" t="s">
        <v>50</v>
      </c>
      <c r="C15" s="413" t="s">
        <v>118</v>
      </c>
      <c r="D15" s="101" t="s">
        <v>118</v>
      </c>
      <c r="E15" s="413" t="s">
        <v>61</v>
      </c>
      <c r="F15" s="101">
        <v>15000</v>
      </c>
      <c r="G15" s="413">
        <v>13500</v>
      </c>
      <c r="H15" s="101" t="s">
        <v>61</v>
      </c>
      <c r="I15" s="413" t="s">
        <v>61</v>
      </c>
      <c r="J15" s="101">
        <v>9000</v>
      </c>
      <c r="K15" s="413">
        <v>11500</v>
      </c>
    </row>
    <row r="16" spans="1:11" x14ac:dyDescent="0.2">
      <c r="A16" s="82" t="s">
        <v>117</v>
      </c>
      <c r="B16" s="88" t="s">
        <v>110</v>
      </c>
      <c r="C16" s="405">
        <v>1</v>
      </c>
      <c r="D16" s="98">
        <v>1</v>
      </c>
      <c r="E16" s="405">
        <v>0</v>
      </c>
      <c r="F16" s="98">
        <v>3</v>
      </c>
      <c r="G16" s="405">
        <v>12</v>
      </c>
      <c r="H16" s="98">
        <v>0</v>
      </c>
      <c r="I16" s="405">
        <v>0</v>
      </c>
      <c r="J16" s="98">
        <v>7</v>
      </c>
      <c r="K16" s="405">
        <v>4</v>
      </c>
    </row>
    <row r="17" spans="1:11" x14ac:dyDescent="0.2">
      <c r="A17" s="82" t="s">
        <v>117</v>
      </c>
      <c r="B17" s="88" t="s">
        <v>119</v>
      </c>
      <c r="C17" s="413" t="s">
        <v>118</v>
      </c>
      <c r="D17" s="101" t="s">
        <v>118</v>
      </c>
      <c r="E17" s="413" t="s">
        <v>61</v>
      </c>
      <c r="F17" s="101" t="s">
        <v>118</v>
      </c>
      <c r="G17" s="413">
        <v>8875</v>
      </c>
      <c r="H17" s="101" t="s">
        <v>61</v>
      </c>
      <c r="I17" s="413" t="s">
        <v>61</v>
      </c>
      <c r="J17" s="101">
        <v>5000</v>
      </c>
      <c r="K17" s="413" t="s">
        <v>118</v>
      </c>
    </row>
    <row r="18" spans="1:11" x14ac:dyDescent="0.2">
      <c r="A18" s="82" t="s">
        <v>117</v>
      </c>
      <c r="B18" s="88" t="s">
        <v>120</v>
      </c>
      <c r="C18" s="413" t="s">
        <v>118</v>
      </c>
      <c r="D18" s="101" t="s">
        <v>118</v>
      </c>
      <c r="E18" s="413" t="s">
        <v>61</v>
      </c>
      <c r="F18" s="101" t="s">
        <v>118</v>
      </c>
      <c r="G18" s="413">
        <v>17600</v>
      </c>
      <c r="H18" s="101" t="s">
        <v>61</v>
      </c>
      <c r="I18" s="413" t="s">
        <v>61</v>
      </c>
      <c r="J18" s="101">
        <v>12500</v>
      </c>
      <c r="K18" s="413" t="s">
        <v>118</v>
      </c>
    </row>
    <row r="19" spans="1:11" x14ac:dyDescent="0.2">
      <c r="A19" s="82"/>
      <c r="B19" s="88"/>
      <c r="C19" s="405"/>
      <c r="D19" s="98"/>
      <c r="E19" s="405"/>
      <c r="F19" s="98"/>
      <c r="G19" s="405"/>
      <c r="H19" s="98"/>
      <c r="I19" s="405"/>
      <c r="J19" s="98"/>
      <c r="K19" s="262"/>
    </row>
    <row r="20" spans="1:11" x14ac:dyDescent="0.2">
      <c r="A20" s="82" t="s">
        <v>113</v>
      </c>
      <c r="B20" s="88" t="s">
        <v>62</v>
      </c>
      <c r="C20" s="414" t="s">
        <v>61</v>
      </c>
      <c r="D20" s="100" t="s">
        <v>61</v>
      </c>
      <c r="E20" s="413" t="s">
        <v>118</v>
      </c>
      <c r="F20" s="101" t="s">
        <v>118</v>
      </c>
      <c r="G20" s="408">
        <v>14200</v>
      </c>
      <c r="H20" s="100" t="s">
        <v>61</v>
      </c>
      <c r="I20" s="414" t="s">
        <v>61</v>
      </c>
      <c r="J20" s="97">
        <v>11231.578947368422</v>
      </c>
      <c r="K20" s="408">
        <v>13500</v>
      </c>
    </row>
    <row r="21" spans="1:11" x14ac:dyDescent="0.2">
      <c r="A21" s="82" t="s">
        <v>113</v>
      </c>
      <c r="B21" s="88" t="s">
        <v>50</v>
      </c>
      <c r="C21" s="414" t="s">
        <v>61</v>
      </c>
      <c r="D21" s="100" t="s">
        <v>61</v>
      </c>
      <c r="E21" s="413" t="s">
        <v>118</v>
      </c>
      <c r="F21" s="101" t="s">
        <v>118</v>
      </c>
      <c r="G21" s="408">
        <v>15000</v>
      </c>
      <c r="H21" s="100" t="s">
        <v>61</v>
      </c>
      <c r="I21" s="414" t="s">
        <v>61</v>
      </c>
      <c r="J21" s="97">
        <v>10000</v>
      </c>
      <c r="K21" s="413" t="s">
        <v>118</v>
      </c>
    </row>
    <row r="22" spans="1:11" x14ac:dyDescent="0.2">
      <c r="A22" s="82" t="s">
        <v>113</v>
      </c>
      <c r="B22" s="88" t="s">
        <v>110</v>
      </c>
      <c r="C22" s="405">
        <v>0</v>
      </c>
      <c r="D22" s="98">
        <v>0</v>
      </c>
      <c r="E22" s="405">
        <v>1</v>
      </c>
      <c r="F22" s="98">
        <v>1</v>
      </c>
      <c r="G22" s="405">
        <v>5</v>
      </c>
      <c r="H22" s="98">
        <v>0</v>
      </c>
      <c r="I22" s="405">
        <v>0</v>
      </c>
      <c r="J22" s="98">
        <v>19</v>
      </c>
      <c r="K22" s="405">
        <v>2</v>
      </c>
    </row>
    <row r="23" spans="1:11" x14ac:dyDescent="0.2">
      <c r="A23" s="82" t="s">
        <v>113</v>
      </c>
      <c r="B23" s="88" t="s">
        <v>119</v>
      </c>
      <c r="C23" s="414" t="s">
        <v>61</v>
      </c>
      <c r="D23" s="100" t="s">
        <v>61</v>
      </c>
      <c r="E23" s="413" t="s">
        <v>118</v>
      </c>
      <c r="F23" s="101" t="s">
        <v>118</v>
      </c>
      <c r="G23" s="414" t="s">
        <v>118</v>
      </c>
      <c r="H23" s="100" t="s">
        <v>61</v>
      </c>
      <c r="I23" s="414" t="s">
        <v>61</v>
      </c>
      <c r="J23" s="100">
        <v>8450</v>
      </c>
      <c r="K23" s="414" t="s">
        <v>118</v>
      </c>
    </row>
    <row r="24" spans="1:11" x14ac:dyDescent="0.2">
      <c r="A24" s="82" t="s">
        <v>113</v>
      </c>
      <c r="B24" s="88" t="s">
        <v>120</v>
      </c>
      <c r="C24" s="414" t="s">
        <v>61</v>
      </c>
      <c r="D24" s="100" t="s">
        <v>61</v>
      </c>
      <c r="E24" s="413" t="s">
        <v>118</v>
      </c>
      <c r="F24" s="101" t="s">
        <v>118</v>
      </c>
      <c r="G24" s="414" t="s">
        <v>118</v>
      </c>
      <c r="H24" s="100" t="s">
        <v>61</v>
      </c>
      <c r="I24" s="414" t="s">
        <v>61</v>
      </c>
      <c r="J24" s="100">
        <v>13000</v>
      </c>
      <c r="K24" s="414" t="s">
        <v>118</v>
      </c>
    </row>
    <row r="25" spans="1:11" x14ac:dyDescent="0.2">
      <c r="A25" s="82"/>
      <c r="B25" s="88"/>
      <c r="C25" s="409"/>
      <c r="D25" s="99"/>
      <c r="E25" s="409"/>
      <c r="F25" s="99"/>
      <c r="G25" s="409"/>
      <c r="H25" s="99"/>
      <c r="I25" s="409"/>
      <c r="J25" s="99"/>
      <c r="K25" s="194"/>
    </row>
    <row r="26" spans="1:11" x14ac:dyDescent="0.2">
      <c r="A26" s="82" t="s">
        <v>114</v>
      </c>
      <c r="B26" s="88" t="s">
        <v>62</v>
      </c>
      <c r="C26" s="413" t="s">
        <v>61</v>
      </c>
      <c r="D26" s="101" t="s">
        <v>61</v>
      </c>
      <c r="E26" s="413" t="s">
        <v>61</v>
      </c>
      <c r="F26" s="101" t="s">
        <v>61</v>
      </c>
      <c r="G26" s="413" t="s">
        <v>61</v>
      </c>
      <c r="H26" s="101" t="s">
        <v>118</v>
      </c>
      <c r="I26" s="413" t="s">
        <v>61</v>
      </c>
      <c r="J26" s="97">
        <v>13485.714285714286</v>
      </c>
      <c r="K26" s="408">
        <v>7750</v>
      </c>
    </row>
    <row r="27" spans="1:11" x14ac:dyDescent="0.2">
      <c r="A27" s="82" t="s">
        <v>114</v>
      </c>
      <c r="B27" s="88" t="s">
        <v>50</v>
      </c>
      <c r="C27" s="413" t="s">
        <v>61</v>
      </c>
      <c r="D27" s="101" t="s">
        <v>61</v>
      </c>
      <c r="E27" s="413" t="s">
        <v>61</v>
      </c>
      <c r="F27" s="101" t="s">
        <v>61</v>
      </c>
      <c r="G27" s="413" t="s">
        <v>61</v>
      </c>
      <c r="H27" s="101" t="s">
        <v>118</v>
      </c>
      <c r="I27" s="413" t="s">
        <v>61</v>
      </c>
      <c r="J27" s="97">
        <v>12500</v>
      </c>
      <c r="K27" s="413" t="s">
        <v>118</v>
      </c>
    </row>
    <row r="28" spans="1:11" x14ac:dyDescent="0.2">
      <c r="A28" s="82" t="s">
        <v>114</v>
      </c>
      <c r="B28" s="88" t="s">
        <v>110</v>
      </c>
      <c r="C28" s="405">
        <v>0</v>
      </c>
      <c r="D28" s="98">
        <v>0</v>
      </c>
      <c r="E28" s="405">
        <v>0</v>
      </c>
      <c r="F28" s="98">
        <v>0</v>
      </c>
      <c r="G28" s="405">
        <v>0</v>
      </c>
      <c r="H28" s="98">
        <v>1</v>
      </c>
      <c r="I28" s="405">
        <v>0</v>
      </c>
      <c r="J28" s="98">
        <v>14</v>
      </c>
      <c r="K28" s="405">
        <v>2</v>
      </c>
    </row>
    <row r="29" spans="1:11" x14ac:dyDescent="0.2">
      <c r="A29" s="82" t="s">
        <v>114</v>
      </c>
      <c r="B29" s="88" t="s">
        <v>119</v>
      </c>
      <c r="C29" s="413" t="s">
        <v>61</v>
      </c>
      <c r="D29" s="101" t="s">
        <v>61</v>
      </c>
      <c r="E29" s="413" t="s">
        <v>61</v>
      </c>
      <c r="F29" s="101" t="s">
        <v>61</v>
      </c>
      <c r="G29" s="413" t="s">
        <v>61</v>
      </c>
      <c r="H29" s="101" t="s">
        <v>118</v>
      </c>
      <c r="I29" s="413" t="s">
        <v>61</v>
      </c>
      <c r="J29" s="97">
        <v>7550</v>
      </c>
      <c r="K29" s="413" t="s">
        <v>118</v>
      </c>
    </row>
    <row r="30" spans="1:11" x14ac:dyDescent="0.2">
      <c r="A30" s="82" t="s">
        <v>114</v>
      </c>
      <c r="B30" s="88" t="s">
        <v>120</v>
      </c>
      <c r="C30" s="413" t="s">
        <v>61</v>
      </c>
      <c r="D30" s="101" t="s">
        <v>61</v>
      </c>
      <c r="E30" s="413" t="s">
        <v>61</v>
      </c>
      <c r="F30" s="101" t="s">
        <v>61</v>
      </c>
      <c r="G30" s="413" t="s">
        <v>61</v>
      </c>
      <c r="H30" s="101" t="s">
        <v>118</v>
      </c>
      <c r="I30" s="413" t="s">
        <v>61</v>
      </c>
      <c r="J30" s="97">
        <v>19500</v>
      </c>
      <c r="K30" s="413" t="s">
        <v>118</v>
      </c>
    </row>
    <row r="31" spans="1:11" x14ac:dyDescent="0.2">
      <c r="A31" s="82"/>
      <c r="B31" s="88"/>
      <c r="C31" s="409"/>
      <c r="D31" s="99"/>
      <c r="E31" s="409"/>
      <c r="F31" s="99"/>
      <c r="G31" s="409"/>
      <c r="H31" s="99"/>
      <c r="I31" s="409"/>
      <c r="J31" s="99"/>
      <c r="K31" s="194"/>
    </row>
    <row r="32" spans="1:11" x14ac:dyDescent="0.2">
      <c r="A32" s="82" t="s">
        <v>60</v>
      </c>
      <c r="B32" s="88" t="s">
        <v>62</v>
      </c>
      <c r="C32" s="413" t="s">
        <v>118</v>
      </c>
      <c r="D32" s="101" t="s">
        <v>61</v>
      </c>
      <c r="E32" s="413" t="s">
        <v>61</v>
      </c>
      <c r="F32" s="101" t="s">
        <v>61</v>
      </c>
      <c r="G32" s="413" t="s">
        <v>61</v>
      </c>
      <c r="H32" s="101" t="s">
        <v>118</v>
      </c>
      <c r="I32" s="413" t="s">
        <v>61</v>
      </c>
      <c r="J32" s="97">
        <v>17032.166666666668</v>
      </c>
      <c r="K32" s="408">
        <v>42249.5</v>
      </c>
    </row>
    <row r="33" spans="1:11" x14ac:dyDescent="0.2">
      <c r="A33" s="82" t="s">
        <v>60</v>
      </c>
      <c r="B33" s="88" t="s">
        <v>50</v>
      </c>
      <c r="C33" s="413" t="s">
        <v>118</v>
      </c>
      <c r="D33" s="101" t="s">
        <v>61</v>
      </c>
      <c r="E33" s="413" t="s">
        <v>61</v>
      </c>
      <c r="F33" s="101" t="s">
        <v>61</v>
      </c>
      <c r="G33" s="413" t="s">
        <v>61</v>
      </c>
      <c r="H33" s="101" t="s">
        <v>118</v>
      </c>
      <c r="I33" s="413" t="s">
        <v>61</v>
      </c>
      <c r="J33" s="97">
        <v>11500</v>
      </c>
      <c r="K33" s="413" t="s">
        <v>118</v>
      </c>
    </row>
    <row r="34" spans="1:11" x14ac:dyDescent="0.2">
      <c r="A34" s="82" t="s">
        <v>60</v>
      </c>
      <c r="B34" s="88" t="s">
        <v>110</v>
      </c>
      <c r="C34" s="405">
        <v>1</v>
      </c>
      <c r="D34" s="98">
        <v>0</v>
      </c>
      <c r="E34" s="405">
        <v>0</v>
      </c>
      <c r="F34" s="98">
        <v>0</v>
      </c>
      <c r="G34" s="405">
        <v>0</v>
      </c>
      <c r="H34" s="98">
        <v>1</v>
      </c>
      <c r="I34" s="405">
        <v>0</v>
      </c>
      <c r="J34" s="98">
        <v>6</v>
      </c>
      <c r="K34" s="405">
        <v>2</v>
      </c>
    </row>
    <row r="35" spans="1:11" x14ac:dyDescent="0.2">
      <c r="A35" s="82" t="s">
        <v>60</v>
      </c>
      <c r="B35" s="88" t="s">
        <v>119</v>
      </c>
      <c r="C35" s="413" t="s">
        <v>118</v>
      </c>
      <c r="D35" s="101" t="s">
        <v>61</v>
      </c>
      <c r="E35" s="413" t="s">
        <v>61</v>
      </c>
      <c r="F35" s="101" t="s">
        <v>61</v>
      </c>
      <c r="G35" s="413" t="s">
        <v>61</v>
      </c>
      <c r="H35" s="101" t="s">
        <v>118</v>
      </c>
      <c r="I35" s="413" t="s">
        <v>61</v>
      </c>
      <c r="J35" s="97">
        <v>6750</v>
      </c>
      <c r="K35" s="413" t="s">
        <v>118</v>
      </c>
    </row>
    <row r="36" spans="1:11" x14ac:dyDescent="0.2">
      <c r="A36" s="83" t="s">
        <v>60</v>
      </c>
      <c r="B36" s="89" t="s">
        <v>120</v>
      </c>
      <c r="C36" s="415" t="s">
        <v>118</v>
      </c>
      <c r="D36" s="104" t="s">
        <v>61</v>
      </c>
      <c r="E36" s="415" t="s">
        <v>61</v>
      </c>
      <c r="F36" s="104" t="s">
        <v>61</v>
      </c>
      <c r="G36" s="415" t="s">
        <v>61</v>
      </c>
      <c r="H36" s="104" t="s">
        <v>118</v>
      </c>
      <c r="I36" s="415" t="s">
        <v>61</v>
      </c>
      <c r="J36" s="102">
        <v>17474.75</v>
      </c>
      <c r="K36" s="415" t="s">
        <v>118</v>
      </c>
    </row>
    <row r="37" spans="1:11" x14ac:dyDescent="0.2">
      <c r="B37" s="103" t="s">
        <v>121</v>
      </c>
    </row>
  </sheetData>
  <mergeCells count="2">
    <mergeCell ref="C3:K3"/>
    <mergeCell ref="C12:K12"/>
  </mergeCells>
  <hyperlinks>
    <hyperlink ref="A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heetViews>
  <sheetFormatPr defaultRowHeight="12.75" x14ac:dyDescent="0.2"/>
  <cols>
    <col min="1" max="1" width="15.28515625" customWidth="1"/>
    <col min="2" max="2" width="20.140625" customWidth="1"/>
    <col min="3" max="3" width="29.5703125" customWidth="1"/>
    <col min="4" max="11" width="21.5703125" customWidth="1"/>
  </cols>
  <sheetData>
    <row r="1" spans="1:11" s="213" customFormat="1" x14ac:dyDescent="0.2">
      <c r="A1" s="367" t="s">
        <v>162</v>
      </c>
    </row>
    <row r="2" spans="1:11" s="213" customFormat="1" x14ac:dyDescent="0.2">
      <c r="A2" s="676"/>
    </row>
    <row r="3" spans="1:11" ht="30" customHeight="1" x14ac:dyDescent="0.35">
      <c r="A3" s="969" t="s">
        <v>130</v>
      </c>
      <c r="B3" s="202"/>
      <c r="C3" s="1061" t="s">
        <v>127</v>
      </c>
      <c r="D3" s="1059"/>
      <c r="E3" s="1059"/>
      <c r="F3" s="1059"/>
      <c r="G3" s="1059"/>
      <c r="H3" s="1059"/>
      <c r="I3" s="1059"/>
      <c r="J3" s="1059"/>
      <c r="K3" s="1060"/>
    </row>
    <row r="4" spans="1:11" ht="45" customHeight="1" thickBot="1" x14ac:dyDescent="0.25">
      <c r="A4" s="207" t="s">
        <v>158</v>
      </c>
      <c r="B4" s="87" t="s">
        <v>109</v>
      </c>
      <c r="C4" s="403" t="s">
        <v>6</v>
      </c>
      <c r="D4" s="105" t="s">
        <v>8</v>
      </c>
      <c r="E4" s="403" t="s">
        <v>10</v>
      </c>
      <c r="F4" s="105" t="s">
        <v>12</v>
      </c>
      <c r="G4" s="403" t="s">
        <v>14</v>
      </c>
      <c r="H4" s="105" t="s">
        <v>16</v>
      </c>
      <c r="I4" s="403" t="s">
        <v>18</v>
      </c>
      <c r="J4" s="105" t="s">
        <v>20</v>
      </c>
      <c r="K4" s="403" t="s">
        <v>22</v>
      </c>
    </row>
    <row r="5" spans="1:11" ht="13.5" thickTop="1" x14ac:dyDescent="0.2">
      <c r="A5" s="91" t="s">
        <v>4</v>
      </c>
      <c r="B5" s="94" t="s">
        <v>62</v>
      </c>
      <c r="C5" s="97">
        <v>0</v>
      </c>
      <c r="D5" s="97">
        <v>0</v>
      </c>
      <c r="E5" s="97">
        <v>0</v>
      </c>
      <c r="F5" s="97">
        <v>0</v>
      </c>
      <c r="G5" s="97">
        <v>38.46153846153846</v>
      </c>
      <c r="H5" s="97">
        <v>0</v>
      </c>
      <c r="I5" s="97">
        <v>0</v>
      </c>
      <c r="J5" s="97">
        <v>884.61538461538464</v>
      </c>
      <c r="K5" s="97">
        <v>192.30769230769232</v>
      </c>
    </row>
    <row r="6" spans="1:11" x14ac:dyDescent="0.2">
      <c r="A6" s="91" t="s">
        <v>4</v>
      </c>
      <c r="B6" s="94" t="s">
        <v>50</v>
      </c>
      <c r="C6" s="97">
        <v>0</v>
      </c>
      <c r="D6" s="97">
        <v>0</v>
      </c>
      <c r="E6" s="97">
        <v>0</v>
      </c>
      <c r="F6" s="97">
        <v>0</v>
      </c>
      <c r="G6" s="97">
        <v>0</v>
      </c>
      <c r="H6" s="97">
        <v>0</v>
      </c>
      <c r="I6" s="97">
        <v>0</v>
      </c>
      <c r="J6" s="97">
        <v>0</v>
      </c>
      <c r="K6" s="97">
        <v>0</v>
      </c>
    </row>
    <row r="7" spans="1:11" x14ac:dyDescent="0.2">
      <c r="A7" s="91" t="s">
        <v>4</v>
      </c>
      <c r="B7" s="82" t="s">
        <v>110</v>
      </c>
      <c r="C7" s="98">
        <v>13</v>
      </c>
      <c r="D7" s="98">
        <v>13</v>
      </c>
      <c r="E7" s="98">
        <v>13</v>
      </c>
      <c r="F7" s="98">
        <v>13</v>
      </c>
      <c r="G7" s="98">
        <v>13</v>
      </c>
      <c r="H7" s="98">
        <v>13</v>
      </c>
      <c r="I7" s="98">
        <v>13</v>
      </c>
      <c r="J7" s="98">
        <v>13</v>
      </c>
      <c r="K7" s="98">
        <v>13</v>
      </c>
    </row>
    <row r="8" spans="1:11" x14ac:dyDescent="0.2">
      <c r="A8" s="91" t="s">
        <v>4</v>
      </c>
      <c r="B8" s="88" t="s">
        <v>119</v>
      </c>
      <c r="C8" s="101">
        <v>0</v>
      </c>
      <c r="D8" s="101">
        <v>0</v>
      </c>
      <c r="E8" s="101">
        <v>0</v>
      </c>
      <c r="F8" s="101">
        <v>0</v>
      </c>
      <c r="G8" s="101">
        <v>0</v>
      </c>
      <c r="H8" s="101">
        <v>0</v>
      </c>
      <c r="I8" s="101">
        <v>0</v>
      </c>
      <c r="J8" s="101">
        <v>0</v>
      </c>
      <c r="K8" s="101">
        <v>0</v>
      </c>
    </row>
    <row r="9" spans="1:11" x14ac:dyDescent="0.2">
      <c r="A9" s="95" t="s">
        <v>4</v>
      </c>
      <c r="B9" s="89" t="s">
        <v>120</v>
      </c>
      <c r="C9" s="104">
        <v>0</v>
      </c>
      <c r="D9" s="104">
        <v>0</v>
      </c>
      <c r="E9" s="104">
        <v>0</v>
      </c>
      <c r="F9" s="104">
        <v>0</v>
      </c>
      <c r="G9" s="104">
        <v>0</v>
      </c>
      <c r="H9" s="104">
        <v>0</v>
      </c>
      <c r="I9" s="104">
        <v>0</v>
      </c>
      <c r="J9" s="104">
        <v>0</v>
      </c>
      <c r="K9" s="104">
        <v>0</v>
      </c>
    </row>
    <row r="10" spans="1:11" x14ac:dyDescent="0.2">
      <c r="A10" s="91"/>
      <c r="B10" s="103" t="s">
        <v>121</v>
      </c>
      <c r="C10" s="34"/>
      <c r="D10" s="34"/>
      <c r="E10" s="34"/>
      <c r="F10" s="34"/>
      <c r="G10" s="34"/>
      <c r="H10" s="34"/>
      <c r="I10" s="34"/>
      <c r="J10" s="34"/>
      <c r="K10" s="34"/>
    </row>
    <row r="11" spans="1:11" x14ac:dyDescent="0.2">
      <c r="A11" s="1"/>
      <c r="C11" s="3"/>
    </row>
    <row r="12" spans="1:11" ht="30" customHeight="1" x14ac:dyDescent="0.35">
      <c r="A12" s="723" t="s">
        <v>112</v>
      </c>
      <c r="C12" s="1061" t="s">
        <v>127</v>
      </c>
      <c r="D12" s="1059"/>
      <c r="E12" s="1059"/>
      <c r="F12" s="1059"/>
      <c r="G12" s="1059"/>
      <c r="H12" s="1059"/>
      <c r="I12" s="1059"/>
      <c r="J12" s="1059"/>
      <c r="K12" s="1060"/>
    </row>
    <row r="13" spans="1:11" ht="39" thickBot="1" x14ac:dyDescent="0.25">
      <c r="A13" s="207" t="s">
        <v>158</v>
      </c>
      <c r="B13" s="90" t="s">
        <v>109</v>
      </c>
      <c r="C13" s="403" t="s">
        <v>6</v>
      </c>
      <c r="D13" s="319" t="s">
        <v>8</v>
      </c>
      <c r="E13" s="403" t="s">
        <v>10</v>
      </c>
      <c r="F13" s="319" t="s">
        <v>12</v>
      </c>
      <c r="G13" s="403" t="s">
        <v>14</v>
      </c>
      <c r="H13" s="319" t="s">
        <v>16</v>
      </c>
      <c r="I13" s="403" t="s">
        <v>18</v>
      </c>
      <c r="J13" s="319" t="s">
        <v>20</v>
      </c>
      <c r="K13" s="403" t="s">
        <v>22</v>
      </c>
    </row>
    <row r="14" spans="1:11" ht="13.5" thickTop="1" x14ac:dyDescent="0.2">
      <c r="A14" s="85" t="s">
        <v>4</v>
      </c>
      <c r="B14" s="86" t="s">
        <v>62</v>
      </c>
      <c r="C14" s="96">
        <v>4.5454545454545459</v>
      </c>
      <c r="D14" s="96">
        <v>0</v>
      </c>
      <c r="E14" s="96">
        <v>0</v>
      </c>
      <c r="F14" s="96">
        <v>45.454545454545453</v>
      </c>
      <c r="G14" s="96">
        <v>382.95454545454544</v>
      </c>
      <c r="H14" s="96">
        <v>2.2727272727272729</v>
      </c>
      <c r="I14" s="96">
        <v>6.8181818181818177E-2</v>
      </c>
      <c r="J14" s="96">
        <v>115.90909090909091</v>
      </c>
      <c r="K14" s="96">
        <v>156.81818181818181</v>
      </c>
    </row>
    <row r="15" spans="1:11" x14ac:dyDescent="0.2">
      <c r="A15" s="82" t="s">
        <v>4</v>
      </c>
      <c r="B15" s="88" t="s">
        <v>50</v>
      </c>
      <c r="C15" s="97">
        <v>0</v>
      </c>
      <c r="D15" s="97">
        <v>0</v>
      </c>
      <c r="E15" s="97">
        <v>0</v>
      </c>
      <c r="F15" s="97">
        <v>0</v>
      </c>
      <c r="G15" s="97">
        <v>0</v>
      </c>
      <c r="H15" s="97">
        <v>0</v>
      </c>
      <c r="I15" s="97">
        <v>0</v>
      </c>
      <c r="J15" s="97">
        <v>0</v>
      </c>
      <c r="K15" s="97">
        <v>0</v>
      </c>
    </row>
    <row r="16" spans="1:11" x14ac:dyDescent="0.2">
      <c r="A16" s="82" t="s">
        <v>4</v>
      </c>
      <c r="B16" s="88" t="s">
        <v>110</v>
      </c>
      <c r="C16" s="98">
        <v>44</v>
      </c>
      <c r="D16" s="98">
        <v>44</v>
      </c>
      <c r="E16" s="98">
        <v>44</v>
      </c>
      <c r="F16" s="98">
        <v>44</v>
      </c>
      <c r="G16" s="98">
        <v>44</v>
      </c>
      <c r="H16" s="98">
        <v>44</v>
      </c>
      <c r="I16" s="98">
        <v>44</v>
      </c>
      <c r="J16" s="98">
        <v>44</v>
      </c>
      <c r="K16" s="98">
        <v>44</v>
      </c>
    </row>
    <row r="17" spans="1:11" x14ac:dyDescent="0.2">
      <c r="A17" s="82" t="s">
        <v>4</v>
      </c>
      <c r="B17" s="88" t="s">
        <v>119</v>
      </c>
      <c r="C17" s="97">
        <v>0</v>
      </c>
      <c r="D17" s="97">
        <v>0</v>
      </c>
      <c r="E17" s="97">
        <v>0</v>
      </c>
      <c r="F17" s="97">
        <v>0</v>
      </c>
      <c r="G17" s="97">
        <v>0</v>
      </c>
      <c r="H17" s="97">
        <v>0</v>
      </c>
      <c r="I17" s="97">
        <v>0</v>
      </c>
      <c r="J17" s="97">
        <v>0</v>
      </c>
      <c r="K17" s="97">
        <v>0</v>
      </c>
    </row>
    <row r="18" spans="1:11" x14ac:dyDescent="0.2">
      <c r="A18" s="83" t="s">
        <v>4</v>
      </c>
      <c r="B18" s="89" t="s">
        <v>120</v>
      </c>
      <c r="C18" s="102">
        <v>0</v>
      </c>
      <c r="D18" s="102">
        <v>0</v>
      </c>
      <c r="E18" s="102">
        <v>0</v>
      </c>
      <c r="F18" s="102">
        <v>0</v>
      </c>
      <c r="G18" s="102">
        <v>0</v>
      </c>
      <c r="H18" s="102">
        <v>0</v>
      </c>
      <c r="I18" s="102">
        <v>0</v>
      </c>
      <c r="J18" s="102">
        <v>0</v>
      </c>
      <c r="K18" s="102">
        <v>0</v>
      </c>
    </row>
    <row r="19" spans="1:11" x14ac:dyDescent="0.2">
      <c r="B19" s="317" t="s">
        <v>121</v>
      </c>
    </row>
  </sheetData>
  <mergeCells count="2">
    <mergeCell ref="C3:K3"/>
    <mergeCell ref="C12:K12"/>
  </mergeCells>
  <hyperlinks>
    <hyperlink ref="A1"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Normal="100" workbookViewId="0"/>
  </sheetViews>
  <sheetFormatPr defaultRowHeight="12.75" x14ac:dyDescent="0.2"/>
  <cols>
    <col min="1" max="1" width="15.42578125" customWidth="1"/>
    <col min="2" max="2" width="9.140625" customWidth="1"/>
    <col min="4" max="4" width="17.42578125" style="3" customWidth="1"/>
    <col min="5" max="5" width="17.5703125" style="3" customWidth="1"/>
    <col min="6" max="6" width="18" style="3" customWidth="1"/>
    <col min="7" max="7" width="13" style="3" customWidth="1"/>
    <col min="8" max="8" width="13.42578125" style="3" customWidth="1"/>
    <col min="9" max="9" width="16.7109375" style="3" customWidth="1"/>
    <col min="10" max="10" width="13.7109375" style="3" customWidth="1"/>
    <col min="11" max="11" width="14.5703125" style="3" customWidth="1"/>
    <col min="12" max="12" width="16.28515625" style="3" customWidth="1"/>
    <col min="13" max="13" width="19.7109375" style="3" customWidth="1"/>
    <col min="14" max="14" width="18.140625" style="3" customWidth="1"/>
    <col min="15" max="15" width="19.7109375" style="3" customWidth="1"/>
    <col min="16" max="16" width="18.5703125" style="3" customWidth="1"/>
    <col min="17" max="17" width="17.28515625" style="3" customWidth="1"/>
    <col min="18" max="18" width="19.7109375" style="3" customWidth="1"/>
    <col min="19" max="19" width="18.7109375" style="3" customWidth="1"/>
    <col min="20" max="20" width="17.42578125" style="3" customWidth="1"/>
    <col min="21" max="21" width="22.42578125" style="3" customWidth="1"/>
    <col min="22" max="22" width="13.7109375" style="3" customWidth="1"/>
    <col min="23" max="23" width="39.28515625" style="3" customWidth="1"/>
  </cols>
  <sheetData>
    <row r="1" spans="1:23" s="213" customFormat="1" x14ac:dyDescent="0.2">
      <c r="A1" s="367" t="s">
        <v>162</v>
      </c>
      <c r="D1" s="218"/>
      <c r="E1" s="218"/>
      <c r="F1" s="218"/>
      <c r="G1" s="218"/>
      <c r="H1" s="218"/>
      <c r="I1" s="218"/>
      <c r="J1" s="218"/>
      <c r="K1" s="218"/>
      <c r="L1" s="218"/>
      <c r="M1" s="218"/>
      <c r="N1" s="218"/>
      <c r="O1" s="218"/>
      <c r="P1" s="218"/>
      <c r="Q1" s="218"/>
      <c r="R1" s="218"/>
      <c r="S1" s="218"/>
      <c r="T1" s="218"/>
      <c r="U1" s="218"/>
      <c r="V1" s="218"/>
      <c r="W1" s="218"/>
    </row>
    <row r="2" spans="1:23" s="213" customFormat="1" x14ac:dyDescent="0.2">
      <c r="A2" s="676"/>
      <c r="D2" s="218"/>
      <c r="E2" s="218"/>
      <c r="F2" s="218"/>
      <c r="G2" s="218"/>
      <c r="H2" s="218"/>
      <c r="I2" s="218"/>
      <c r="J2" s="218"/>
      <c r="K2" s="218"/>
      <c r="L2" s="218"/>
      <c r="M2" s="218"/>
      <c r="N2" s="218"/>
      <c r="O2" s="218"/>
      <c r="P2" s="218"/>
      <c r="Q2" s="218"/>
      <c r="R2" s="218"/>
      <c r="S2" s="218"/>
      <c r="T2" s="218"/>
      <c r="U2" s="218"/>
      <c r="V2" s="218"/>
      <c r="W2" s="218"/>
    </row>
    <row r="3" spans="1:23" ht="23.25" x14ac:dyDescent="0.35">
      <c r="A3" s="723" t="s">
        <v>130</v>
      </c>
      <c r="D3" s="59" t="s">
        <v>0</v>
      </c>
      <c r="E3" s="61"/>
      <c r="F3" s="61"/>
      <c r="G3" s="61"/>
      <c r="H3" s="62"/>
      <c r="I3" s="61"/>
      <c r="J3" s="62"/>
    </row>
    <row r="4" spans="1:23" s="2" customFormat="1" ht="45" customHeight="1" thickBot="1" x14ac:dyDescent="0.25">
      <c r="A4" s="207" t="s">
        <v>158</v>
      </c>
      <c r="B4" s="241" t="s">
        <v>110</v>
      </c>
      <c r="C4" s="425" t="s">
        <v>109</v>
      </c>
      <c r="D4" s="68" t="s">
        <v>96</v>
      </c>
      <c r="E4" s="1124" t="s">
        <v>23</v>
      </c>
      <c r="F4" s="1125"/>
      <c r="G4" s="68" t="s">
        <v>107</v>
      </c>
      <c r="H4" s="1126" t="s">
        <v>24</v>
      </c>
      <c r="I4" s="1127"/>
      <c r="J4" s="68" t="s">
        <v>105</v>
      </c>
      <c r="K4" s="1128" t="s">
        <v>25</v>
      </c>
      <c r="L4" s="1125"/>
      <c r="M4" s="68" t="s">
        <v>99</v>
      </c>
      <c r="N4" s="1126" t="s">
        <v>26</v>
      </c>
      <c r="O4" s="1127"/>
      <c r="P4" s="68" t="s">
        <v>100</v>
      </c>
      <c r="Q4" s="110"/>
      <c r="R4" s="111" t="s">
        <v>27</v>
      </c>
      <c r="S4" s="68" t="s">
        <v>108</v>
      </c>
      <c r="T4" s="26"/>
      <c r="U4" s="27" t="s">
        <v>64</v>
      </c>
      <c r="V4" s="68" t="s">
        <v>102</v>
      </c>
      <c r="W4" s="111" t="s">
        <v>28</v>
      </c>
    </row>
    <row r="5" spans="1:23" ht="13.5" thickTop="1" x14ac:dyDescent="0.2">
      <c r="A5" s="1118" t="s">
        <v>63</v>
      </c>
      <c r="B5" s="1119">
        <v>38</v>
      </c>
      <c r="C5" s="1130" t="s">
        <v>62</v>
      </c>
      <c r="D5" s="1120">
        <v>0.65789473684210531</v>
      </c>
      <c r="E5" s="54" t="s">
        <v>46</v>
      </c>
      <c r="F5" s="55">
        <v>0</v>
      </c>
      <c r="G5" s="1129">
        <v>0.36842105263157893</v>
      </c>
      <c r="H5" s="39" t="s">
        <v>46</v>
      </c>
      <c r="I5" s="75">
        <v>0.8571428571428571</v>
      </c>
      <c r="J5" s="1107">
        <v>0.39473684210526316</v>
      </c>
      <c r="K5" s="54" t="s">
        <v>46</v>
      </c>
      <c r="L5" s="55">
        <v>6.6666666666666666E-2</v>
      </c>
      <c r="M5" s="1117">
        <v>0.31578947368421051</v>
      </c>
      <c r="N5" s="39" t="s">
        <v>46</v>
      </c>
      <c r="O5" s="40">
        <v>0.16666666666666666</v>
      </c>
      <c r="P5" s="1107">
        <v>0.31578947368421051</v>
      </c>
      <c r="Q5" s="54" t="s">
        <v>46</v>
      </c>
      <c r="R5" s="55">
        <v>0.91666666666666663</v>
      </c>
      <c r="S5" s="1117">
        <v>0.44736842105263158</v>
      </c>
      <c r="T5" s="39" t="s">
        <v>46</v>
      </c>
      <c r="U5" s="40">
        <v>0.2</v>
      </c>
      <c r="V5" s="1107">
        <v>7.8947368421052627E-2</v>
      </c>
      <c r="W5" s="1101" t="s">
        <v>75</v>
      </c>
    </row>
    <row r="6" spans="1:23" x14ac:dyDescent="0.2">
      <c r="A6" s="1110"/>
      <c r="B6" s="1111"/>
      <c r="C6" s="1113"/>
      <c r="D6" s="1114"/>
      <c r="E6" s="45" t="s">
        <v>48</v>
      </c>
      <c r="F6" s="46">
        <v>0.32</v>
      </c>
      <c r="G6" s="1115"/>
      <c r="H6" s="5" t="s">
        <v>48</v>
      </c>
      <c r="I6" s="19">
        <v>0</v>
      </c>
      <c r="J6" s="1108"/>
      <c r="K6" s="45" t="s">
        <v>48</v>
      </c>
      <c r="L6" s="46">
        <v>0.13333333333333333</v>
      </c>
      <c r="M6" s="1116"/>
      <c r="N6" s="5" t="s">
        <v>48</v>
      </c>
      <c r="O6" s="14">
        <v>0</v>
      </c>
      <c r="P6" s="1108"/>
      <c r="Q6" s="45" t="s">
        <v>48</v>
      </c>
      <c r="R6" s="46">
        <v>0</v>
      </c>
      <c r="S6" s="1116"/>
      <c r="T6" s="5" t="s">
        <v>48</v>
      </c>
      <c r="U6" s="14">
        <v>0.73333333333333328</v>
      </c>
      <c r="V6" s="1108"/>
      <c r="W6" s="1071"/>
    </row>
    <row r="7" spans="1:23" x14ac:dyDescent="0.2">
      <c r="A7" s="1110"/>
      <c r="B7" s="1111"/>
      <c r="C7" s="1113"/>
      <c r="D7" s="1114"/>
      <c r="E7" s="45" t="s">
        <v>45</v>
      </c>
      <c r="F7" s="46">
        <v>0.44</v>
      </c>
      <c r="G7" s="1115"/>
      <c r="H7" s="5" t="s">
        <v>45</v>
      </c>
      <c r="I7" s="19">
        <v>0</v>
      </c>
      <c r="J7" s="1108"/>
      <c r="K7" s="45" t="s">
        <v>45</v>
      </c>
      <c r="L7" s="46">
        <v>0.66666666666666663</v>
      </c>
      <c r="M7" s="1116"/>
      <c r="N7" s="5" t="s">
        <v>45</v>
      </c>
      <c r="O7" s="14">
        <v>0</v>
      </c>
      <c r="P7" s="1108"/>
      <c r="Q7" s="45" t="s">
        <v>45</v>
      </c>
      <c r="R7" s="46">
        <v>0</v>
      </c>
      <c r="S7" s="1116"/>
      <c r="T7" s="5" t="s">
        <v>45</v>
      </c>
      <c r="U7" s="14">
        <v>0</v>
      </c>
      <c r="V7" s="1108"/>
      <c r="W7" s="1071"/>
    </row>
    <row r="8" spans="1:23" x14ac:dyDescent="0.2">
      <c r="A8" s="1110"/>
      <c r="B8" s="1111"/>
      <c r="C8" s="1113"/>
      <c r="D8" s="1114"/>
      <c r="E8" s="45" t="s">
        <v>47</v>
      </c>
      <c r="F8" s="46">
        <v>0.24</v>
      </c>
      <c r="G8" s="1115"/>
      <c r="H8" s="5" t="s">
        <v>47</v>
      </c>
      <c r="I8" s="19">
        <v>0.14285714285714285</v>
      </c>
      <c r="J8" s="1108"/>
      <c r="K8" s="45" t="s">
        <v>47</v>
      </c>
      <c r="L8" s="46">
        <v>0.13333333333333333</v>
      </c>
      <c r="M8" s="1116"/>
      <c r="N8" s="5" t="s">
        <v>47</v>
      </c>
      <c r="O8" s="14">
        <v>0.83333333333333337</v>
      </c>
      <c r="P8" s="1108"/>
      <c r="Q8" s="45" t="s">
        <v>47</v>
      </c>
      <c r="R8" s="46">
        <v>8.3333333333333329E-2</v>
      </c>
      <c r="S8" s="1116"/>
      <c r="T8" s="5" t="s">
        <v>47</v>
      </c>
      <c r="U8" s="14">
        <v>6.6666666666666666E-2</v>
      </c>
      <c r="V8" s="1108"/>
      <c r="W8" s="1071"/>
    </row>
    <row r="9" spans="1:23" ht="12.75" customHeight="1" x14ac:dyDescent="0.2">
      <c r="A9" s="29"/>
      <c r="B9" s="30"/>
      <c r="C9" s="31"/>
      <c r="D9" s="53"/>
      <c r="E9" s="57"/>
      <c r="F9" s="58"/>
      <c r="G9" s="15"/>
      <c r="H9" s="17"/>
      <c r="I9" s="20"/>
      <c r="J9" s="51"/>
      <c r="K9" s="57"/>
      <c r="L9" s="58"/>
      <c r="M9" s="22"/>
      <c r="N9" s="17"/>
      <c r="O9" s="23"/>
      <c r="P9" s="51"/>
      <c r="Q9" s="57"/>
      <c r="R9" s="58"/>
      <c r="S9" s="22"/>
      <c r="T9" s="1068" t="s">
        <v>70</v>
      </c>
      <c r="U9" s="1069"/>
      <c r="V9" s="47"/>
      <c r="W9" s="48"/>
    </row>
    <row r="10" spans="1:23" s="8" customFormat="1" x14ac:dyDescent="0.2">
      <c r="A10" s="1109" t="s">
        <v>55</v>
      </c>
      <c r="B10" s="1111">
        <v>23</v>
      </c>
      <c r="C10" s="1112" t="s">
        <v>62</v>
      </c>
      <c r="D10" s="1114">
        <v>0.69565217391304346</v>
      </c>
      <c r="E10" s="45" t="s">
        <v>46</v>
      </c>
      <c r="F10" s="46">
        <v>0</v>
      </c>
      <c r="G10" s="1115">
        <v>0.2608695652173913</v>
      </c>
      <c r="H10" s="5" t="s">
        <v>46</v>
      </c>
      <c r="I10" s="14">
        <v>0</v>
      </c>
      <c r="J10" s="1108">
        <v>0.43478260869565216</v>
      </c>
      <c r="K10" s="45" t="s">
        <v>46</v>
      </c>
      <c r="L10" s="46">
        <v>0.375</v>
      </c>
      <c r="M10" s="1116">
        <v>0.13043478260869565</v>
      </c>
      <c r="N10" s="5" t="s">
        <v>46</v>
      </c>
      <c r="O10" s="14">
        <v>0</v>
      </c>
      <c r="P10" s="1108">
        <v>8.6956521739130432E-2</v>
      </c>
      <c r="Q10" s="45" t="s">
        <v>46</v>
      </c>
      <c r="R10" s="46">
        <v>0</v>
      </c>
      <c r="S10" s="1116">
        <v>0.43478260869565216</v>
      </c>
      <c r="T10" s="5" t="s">
        <v>46</v>
      </c>
      <c r="U10" s="14">
        <v>0.625</v>
      </c>
      <c r="V10" s="1108">
        <v>8.6956521739130432E-2</v>
      </c>
      <c r="W10" s="1070" t="s">
        <v>74</v>
      </c>
    </row>
    <row r="11" spans="1:23" s="8" customFormat="1" x14ac:dyDescent="0.2">
      <c r="A11" s="1110"/>
      <c r="B11" s="1111"/>
      <c r="C11" s="1113"/>
      <c r="D11" s="1114"/>
      <c r="E11" s="45" t="s">
        <v>48</v>
      </c>
      <c r="F11" s="46">
        <v>0.25</v>
      </c>
      <c r="G11" s="1115"/>
      <c r="H11" s="5" t="s">
        <v>48</v>
      </c>
      <c r="I11" s="14">
        <v>0.16666666666666666</v>
      </c>
      <c r="J11" s="1108"/>
      <c r="K11" s="45" t="s">
        <v>48</v>
      </c>
      <c r="L11" s="46">
        <v>0</v>
      </c>
      <c r="M11" s="1116"/>
      <c r="N11" s="5" t="s">
        <v>48</v>
      </c>
      <c r="O11" s="14">
        <v>0</v>
      </c>
      <c r="P11" s="1108"/>
      <c r="Q11" s="45" t="s">
        <v>48</v>
      </c>
      <c r="R11" s="46">
        <v>0</v>
      </c>
      <c r="S11" s="1116"/>
      <c r="T11" s="5" t="s">
        <v>48</v>
      </c>
      <c r="U11" s="14">
        <v>0.25</v>
      </c>
      <c r="V11" s="1108"/>
      <c r="W11" s="1071"/>
    </row>
    <row r="12" spans="1:23" s="8" customFormat="1" x14ac:dyDescent="0.2">
      <c r="A12" s="1110"/>
      <c r="B12" s="1111"/>
      <c r="C12" s="1113"/>
      <c r="D12" s="1114"/>
      <c r="E12" s="45" t="s">
        <v>45</v>
      </c>
      <c r="F12" s="46">
        <v>0.3125</v>
      </c>
      <c r="G12" s="1115"/>
      <c r="H12" s="5" t="s">
        <v>45</v>
      </c>
      <c r="I12" s="14">
        <v>0.16666666666666666</v>
      </c>
      <c r="J12" s="1108"/>
      <c r="K12" s="45" t="s">
        <v>45</v>
      </c>
      <c r="L12" s="46">
        <v>0.125</v>
      </c>
      <c r="M12" s="1116"/>
      <c r="N12" s="5" t="s">
        <v>45</v>
      </c>
      <c r="O12" s="14">
        <v>0</v>
      </c>
      <c r="P12" s="1108"/>
      <c r="Q12" s="45" t="s">
        <v>45</v>
      </c>
      <c r="R12" s="46">
        <v>0</v>
      </c>
      <c r="S12" s="1116"/>
      <c r="T12" s="5" t="s">
        <v>45</v>
      </c>
      <c r="U12" s="14">
        <v>0.125</v>
      </c>
      <c r="V12" s="1108"/>
      <c r="W12" s="1071"/>
    </row>
    <row r="13" spans="1:23" s="8" customFormat="1" x14ac:dyDescent="0.2">
      <c r="A13" s="1110"/>
      <c r="B13" s="1111"/>
      <c r="C13" s="1113"/>
      <c r="D13" s="1114"/>
      <c r="E13" s="45" t="s">
        <v>47</v>
      </c>
      <c r="F13" s="46">
        <v>0.4375</v>
      </c>
      <c r="G13" s="1115"/>
      <c r="H13" s="5" t="s">
        <v>47</v>
      </c>
      <c r="I13" s="14">
        <v>0.66666666666666663</v>
      </c>
      <c r="J13" s="1108"/>
      <c r="K13" s="45" t="s">
        <v>47</v>
      </c>
      <c r="L13" s="46">
        <v>0.5</v>
      </c>
      <c r="M13" s="1116"/>
      <c r="N13" s="5" t="s">
        <v>47</v>
      </c>
      <c r="O13" s="14">
        <v>1</v>
      </c>
      <c r="P13" s="1108"/>
      <c r="Q13" s="45" t="s">
        <v>47</v>
      </c>
      <c r="R13" s="46">
        <v>1</v>
      </c>
      <c r="S13" s="1116"/>
      <c r="T13" s="5" t="s">
        <v>47</v>
      </c>
      <c r="U13" s="14">
        <v>0</v>
      </c>
      <c r="V13" s="1108"/>
      <c r="W13" s="1071"/>
    </row>
    <row r="14" spans="1:23" s="8" customFormat="1" ht="12.75" customHeight="1" x14ac:dyDescent="0.2">
      <c r="A14" s="29"/>
      <c r="B14" s="30"/>
      <c r="C14" s="31"/>
      <c r="D14" s="53"/>
      <c r="E14" s="57"/>
      <c r="F14" s="58"/>
      <c r="G14" s="15"/>
      <c r="H14" s="17"/>
      <c r="I14" s="20"/>
      <c r="J14" s="51"/>
      <c r="K14" s="1072" t="s">
        <v>71</v>
      </c>
      <c r="L14" s="1073"/>
      <c r="M14" s="22"/>
      <c r="N14" s="1068" t="s">
        <v>71</v>
      </c>
      <c r="O14" s="1069"/>
      <c r="P14" s="51"/>
      <c r="Q14" s="1072" t="s">
        <v>71</v>
      </c>
      <c r="R14" s="1073"/>
      <c r="S14" s="22"/>
      <c r="T14" s="1068" t="s">
        <v>70</v>
      </c>
      <c r="U14" s="1069"/>
      <c r="V14" s="51"/>
      <c r="W14" s="52"/>
    </row>
    <row r="15" spans="1:23" s="8" customFormat="1" ht="12.75" customHeight="1" x14ac:dyDescent="0.2">
      <c r="A15" s="28"/>
      <c r="B15" s="28"/>
      <c r="C15" s="28"/>
      <c r="D15" s="9"/>
      <c r="E15" s="5"/>
      <c r="F15" s="6"/>
      <c r="G15" s="9"/>
      <c r="H15" s="5"/>
      <c r="I15" s="7"/>
      <c r="J15" s="10"/>
      <c r="K15" s="43"/>
      <c r="L15" s="50"/>
      <c r="M15" s="10"/>
      <c r="N15" s="43"/>
      <c r="O15" s="50"/>
      <c r="P15" s="10"/>
      <c r="Q15" s="43"/>
      <c r="R15" s="50"/>
      <c r="S15" s="10"/>
      <c r="T15" s="43"/>
      <c r="U15" s="50"/>
      <c r="V15" s="10"/>
      <c r="W15" s="11"/>
    </row>
    <row r="16" spans="1:23" ht="23.25" x14ac:dyDescent="0.35">
      <c r="A16" s="723" t="s">
        <v>112</v>
      </c>
      <c r="D16" s="59" t="s">
        <v>0</v>
      </c>
      <c r="E16" s="61"/>
      <c r="F16" s="61"/>
      <c r="G16" s="61"/>
      <c r="H16" s="62"/>
      <c r="I16" s="61"/>
      <c r="J16" s="62"/>
    </row>
    <row r="17" spans="1:23" s="2" customFormat="1" ht="45" customHeight="1" thickBot="1" x14ac:dyDescent="0.25">
      <c r="A17" s="207" t="s">
        <v>158</v>
      </c>
      <c r="B17" s="241" t="s">
        <v>110</v>
      </c>
      <c r="C17" s="425" t="s">
        <v>109</v>
      </c>
      <c r="D17" s="69" t="s">
        <v>106</v>
      </c>
      <c r="E17" s="1124" t="s">
        <v>23</v>
      </c>
      <c r="F17" s="1125"/>
      <c r="G17" s="68" t="s">
        <v>107</v>
      </c>
      <c r="H17" s="1137" t="s">
        <v>24</v>
      </c>
      <c r="I17" s="1138"/>
      <c r="J17" s="69" t="s">
        <v>98</v>
      </c>
      <c r="K17" s="1128" t="s">
        <v>25</v>
      </c>
      <c r="L17" s="1125"/>
      <c r="M17" s="69" t="s">
        <v>104</v>
      </c>
      <c r="N17" s="1137" t="s">
        <v>26</v>
      </c>
      <c r="O17" s="1138"/>
      <c r="P17" s="69" t="s">
        <v>100</v>
      </c>
      <c r="Q17" s="110"/>
      <c r="R17" s="111" t="s">
        <v>27</v>
      </c>
      <c r="S17" s="69" t="s">
        <v>108</v>
      </c>
      <c r="T17" s="4"/>
      <c r="U17" s="24" t="s">
        <v>64</v>
      </c>
      <c r="V17" s="69" t="s">
        <v>102</v>
      </c>
      <c r="W17" s="111" t="s">
        <v>28</v>
      </c>
    </row>
    <row r="18" spans="1:23" s="8" customFormat="1" ht="13.5" thickTop="1" x14ac:dyDescent="0.2">
      <c r="A18" s="1102" t="s">
        <v>63</v>
      </c>
      <c r="B18" s="1103">
        <v>72</v>
      </c>
      <c r="C18" s="1104" t="s">
        <v>62</v>
      </c>
      <c r="D18" s="1105">
        <v>0.20833333333333334</v>
      </c>
      <c r="E18" s="54" t="s">
        <v>46</v>
      </c>
      <c r="F18" s="55">
        <v>6.6666666666666666E-2</v>
      </c>
      <c r="G18" s="1106">
        <v>0</v>
      </c>
      <c r="H18" s="39" t="s">
        <v>46</v>
      </c>
      <c r="I18" s="44" t="s">
        <v>69</v>
      </c>
      <c r="J18" s="1099">
        <v>4.1666666666666664E-2</v>
      </c>
      <c r="K18" s="54" t="s">
        <v>46</v>
      </c>
      <c r="L18" s="55">
        <v>0.33333333333333331</v>
      </c>
      <c r="M18" s="1100">
        <v>4.1666666666666664E-2</v>
      </c>
      <c r="N18" s="39" t="s">
        <v>46</v>
      </c>
      <c r="O18" s="40">
        <v>0</v>
      </c>
      <c r="P18" s="1099">
        <v>2.7777777777777776E-2</v>
      </c>
      <c r="Q18" s="54" t="s">
        <v>46</v>
      </c>
      <c r="R18" s="55">
        <v>0</v>
      </c>
      <c r="S18" s="1100">
        <v>5.5555555555555552E-2</v>
      </c>
      <c r="T18" s="39" t="s">
        <v>46</v>
      </c>
      <c r="U18" s="40">
        <v>0.5</v>
      </c>
      <c r="V18" s="1099">
        <v>4.1666666666666664E-2</v>
      </c>
      <c r="W18" s="1101" t="s">
        <v>76</v>
      </c>
    </row>
    <row r="19" spans="1:23" s="8" customFormat="1" x14ac:dyDescent="0.2">
      <c r="A19" s="1098"/>
      <c r="B19" s="1086"/>
      <c r="C19" s="1092"/>
      <c r="D19" s="1093"/>
      <c r="E19" s="45" t="s">
        <v>48</v>
      </c>
      <c r="F19" s="46">
        <v>0.2</v>
      </c>
      <c r="G19" s="1094"/>
      <c r="H19" s="5" t="s">
        <v>48</v>
      </c>
      <c r="I19" s="21" t="s">
        <v>69</v>
      </c>
      <c r="J19" s="1078"/>
      <c r="K19" s="45" t="s">
        <v>48</v>
      </c>
      <c r="L19" s="46">
        <v>0.33333333333333331</v>
      </c>
      <c r="M19" s="1079"/>
      <c r="N19" s="5" t="s">
        <v>48</v>
      </c>
      <c r="O19" s="14">
        <v>0</v>
      </c>
      <c r="P19" s="1078"/>
      <c r="Q19" s="45" t="s">
        <v>48</v>
      </c>
      <c r="R19" s="46">
        <v>0</v>
      </c>
      <c r="S19" s="1079"/>
      <c r="T19" s="5" t="s">
        <v>48</v>
      </c>
      <c r="U19" s="14">
        <v>0.5</v>
      </c>
      <c r="V19" s="1078"/>
      <c r="W19" s="1071"/>
    </row>
    <row r="20" spans="1:23" s="8" customFormat="1" x14ac:dyDescent="0.2">
      <c r="A20" s="1098"/>
      <c r="B20" s="1086"/>
      <c r="C20" s="1092"/>
      <c r="D20" s="1093"/>
      <c r="E20" s="45" t="s">
        <v>45</v>
      </c>
      <c r="F20" s="46">
        <v>0.13333333333333333</v>
      </c>
      <c r="G20" s="1094"/>
      <c r="H20" s="5" t="s">
        <v>45</v>
      </c>
      <c r="I20" s="21" t="s">
        <v>69</v>
      </c>
      <c r="J20" s="1078"/>
      <c r="K20" s="45" t="s">
        <v>45</v>
      </c>
      <c r="L20" s="46">
        <v>0</v>
      </c>
      <c r="M20" s="1079"/>
      <c r="N20" s="5" t="s">
        <v>45</v>
      </c>
      <c r="O20" s="14">
        <v>0</v>
      </c>
      <c r="P20" s="1078"/>
      <c r="Q20" s="45" t="s">
        <v>45</v>
      </c>
      <c r="R20" s="46">
        <v>0</v>
      </c>
      <c r="S20" s="1079"/>
      <c r="T20" s="5" t="s">
        <v>45</v>
      </c>
      <c r="U20" s="14">
        <v>0</v>
      </c>
      <c r="V20" s="1078"/>
      <c r="W20" s="1071"/>
    </row>
    <row r="21" spans="1:23" s="8" customFormat="1" x14ac:dyDescent="0.2">
      <c r="A21" s="1098"/>
      <c r="B21" s="1086"/>
      <c r="C21" s="1092"/>
      <c r="D21" s="1093"/>
      <c r="E21" s="45" t="s">
        <v>47</v>
      </c>
      <c r="F21" s="46">
        <v>0.6</v>
      </c>
      <c r="G21" s="1094"/>
      <c r="H21" s="5" t="s">
        <v>47</v>
      </c>
      <c r="I21" s="21" t="s">
        <v>69</v>
      </c>
      <c r="J21" s="1078"/>
      <c r="K21" s="45" t="s">
        <v>47</v>
      </c>
      <c r="L21" s="46">
        <v>0.33333333333333331</v>
      </c>
      <c r="M21" s="1079"/>
      <c r="N21" s="5" t="s">
        <v>47</v>
      </c>
      <c r="O21" s="14">
        <v>1</v>
      </c>
      <c r="P21" s="1078"/>
      <c r="Q21" s="45" t="s">
        <v>47</v>
      </c>
      <c r="R21" s="46">
        <v>1</v>
      </c>
      <c r="S21" s="1079"/>
      <c r="T21" s="5" t="s">
        <v>47</v>
      </c>
      <c r="U21" s="14">
        <v>0</v>
      </c>
      <c r="V21" s="1078"/>
      <c r="W21" s="1071"/>
    </row>
    <row r="22" spans="1:23" x14ac:dyDescent="0.2">
      <c r="A22" s="36"/>
      <c r="B22" s="37"/>
      <c r="C22" s="38"/>
      <c r="D22" s="56"/>
      <c r="E22" s="56"/>
      <c r="F22" s="48"/>
      <c r="G22" s="41"/>
      <c r="H22" s="41"/>
      <c r="I22" s="42"/>
      <c r="J22" s="56"/>
      <c r="K22" s="56"/>
      <c r="L22" s="48"/>
      <c r="M22" s="41"/>
      <c r="N22" s="41"/>
      <c r="O22" s="42"/>
      <c r="P22" s="56"/>
      <c r="Q22" s="56"/>
      <c r="R22" s="48"/>
      <c r="S22" s="41"/>
      <c r="T22" s="1068" t="s">
        <v>70</v>
      </c>
      <c r="U22" s="1069"/>
      <c r="V22" s="56"/>
      <c r="W22" s="48"/>
    </row>
    <row r="23" spans="1:23" s="8" customFormat="1" x14ac:dyDescent="0.2">
      <c r="A23" s="1082" t="s">
        <v>66</v>
      </c>
      <c r="B23" s="1085">
        <v>39</v>
      </c>
      <c r="C23" s="1131" t="s">
        <v>62</v>
      </c>
      <c r="D23" s="1133">
        <v>0.61538461538461542</v>
      </c>
      <c r="E23" s="73" t="s">
        <v>46</v>
      </c>
      <c r="F23" s="74">
        <v>4.1666666666666664E-2</v>
      </c>
      <c r="G23" s="1135">
        <v>5.128205128205128E-2</v>
      </c>
      <c r="H23" s="32" t="s">
        <v>46</v>
      </c>
      <c r="I23" s="33">
        <v>1</v>
      </c>
      <c r="J23" s="1080">
        <v>0.23076923076923078</v>
      </c>
      <c r="K23" s="73" t="s">
        <v>46</v>
      </c>
      <c r="L23" s="74">
        <v>0.375</v>
      </c>
      <c r="M23" s="1095">
        <v>0.12820512820512819</v>
      </c>
      <c r="N23" s="32" t="s">
        <v>46</v>
      </c>
      <c r="O23" s="33">
        <v>0</v>
      </c>
      <c r="P23" s="1080">
        <v>7.6923076923076927E-2</v>
      </c>
      <c r="Q23" s="73" t="s">
        <v>46</v>
      </c>
      <c r="R23" s="74">
        <v>0</v>
      </c>
      <c r="S23" s="1095">
        <v>0.20512820512820512</v>
      </c>
      <c r="T23" s="32" t="s">
        <v>46</v>
      </c>
      <c r="U23" s="33">
        <v>0.42857142857142855</v>
      </c>
      <c r="V23" s="1080">
        <v>0.10256410256410256</v>
      </c>
      <c r="W23" s="1088" t="s">
        <v>73</v>
      </c>
    </row>
    <row r="24" spans="1:23" s="8" customFormat="1" x14ac:dyDescent="0.2">
      <c r="A24" s="1083"/>
      <c r="B24" s="1086"/>
      <c r="C24" s="1092"/>
      <c r="D24" s="1093"/>
      <c r="E24" s="45" t="s">
        <v>48</v>
      </c>
      <c r="F24" s="46">
        <v>0.25</v>
      </c>
      <c r="G24" s="1094"/>
      <c r="H24" s="5" t="s">
        <v>48</v>
      </c>
      <c r="I24" s="14">
        <v>0</v>
      </c>
      <c r="J24" s="1078"/>
      <c r="K24" s="45" t="s">
        <v>48</v>
      </c>
      <c r="L24" s="46">
        <v>0.125</v>
      </c>
      <c r="M24" s="1079"/>
      <c r="N24" s="5" t="s">
        <v>48</v>
      </c>
      <c r="O24" s="14">
        <v>0.25</v>
      </c>
      <c r="P24" s="1078"/>
      <c r="Q24" s="45" t="s">
        <v>48</v>
      </c>
      <c r="R24" s="46">
        <v>0.5</v>
      </c>
      <c r="S24" s="1079"/>
      <c r="T24" s="5" t="s">
        <v>48</v>
      </c>
      <c r="U24" s="14">
        <v>0</v>
      </c>
      <c r="V24" s="1078"/>
      <c r="W24" s="1071"/>
    </row>
    <row r="25" spans="1:23" s="8" customFormat="1" x14ac:dyDescent="0.2">
      <c r="A25" s="1083"/>
      <c r="B25" s="1086"/>
      <c r="C25" s="1092"/>
      <c r="D25" s="1093"/>
      <c r="E25" s="45" t="s">
        <v>45</v>
      </c>
      <c r="F25" s="46">
        <v>0.25</v>
      </c>
      <c r="G25" s="1094"/>
      <c r="H25" s="5" t="s">
        <v>45</v>
      </c>
      <c r="I25" s="14">
        <v>0</v>
      </c>
      <c r="J25" s="1078"/>
      <c r="K25" s="45" t="s">
        <v>45</v>
      </c>
      <c r="L25" s="46">
        <v>0.25</v>
      </c>
      <c r="M25" s="1079"/>
      <c r="N25" s="5" t="s">
        <v>45</v>
      </c>
      <c r="O25" s="14">
        <v>0.25</v>
      </c>
      <c r="P25" s="1078"/>
      <c r="Q25" s="45" t="s">
        <v>45</v>
      </c>
      <c r="R25" s="46">
        <v>0.5</v>
      </c>
      <c r="S25" s="1079"/>
      <c r="T25" s="5" t="s">
        <v>45</v>
      </c>
      <c r="U25" s="14">
        <v>0.14285714285714285</v>
      </c>
      <c r="V25" s="1078"/>
      <c r="W25" s="1071"/>
    </row>
    <row r="26" spans="1:23" s="8" customFormat="1" x14ac:dyDescent="0.2">
      <c r="A26" s="1084"/>
      <c r="B26" s="1087"/>
      <c r="C26" s="1132"/>
      <c r="D26" s="1134"/>
      <c r="E26" s="57" t="s">
        <v>47</v>
      </c>
      <c r="F26" s="58">
        <v>0.45833333333333331</v>
      </c>
      <c r="G26" s="1136"/>
      <c r="H26" s="17" t="s">
        <v>47</v>
      </c>
      <c r="I26" s="23">
        <v>0</v>
      </c>
      <c r="J26" s="1081"/>
      <c r="K26" s="57" t="s">
        <v>47</v>
      </c>
      <c r="L26" s="58">
        <v>0.25</v>
      </c>
      <c r="M26" s="1096"/>
      <c r="N26" s="17" t="s">
        <v>47</v>
      </c>
      <c r="O26" s="23">
        <v>0.5</v>
      </c>
      <c r="P26" s="1081"/>
      <c r="Q26" s="57" t="s">
        <v>47</v>
      </c>
      <c r="R26" s="58">
        <v>0</v>
      </c>
      <c r="S26" s="1096"/>
      <c r="T26" s="17" t="s">
        <v>47</v>
      </c>
      <c r="U26" s="23">
        <v>0.42857142857142855</v>
      </c>
      <c r="V26" s="1081"/>
      <c r="W26" s="1089"/>
    </row>
    <row r="27" spans="1:23" ht="12.75" customHeight="1" x14ac:dyDescent="0.2">
      <c r="A27" s="76" t="s">
        <v>67</v>
      </c>
      <c r="B27" s="12"/>
      <c r="C27" s="77"/>
      <c r="D27" s="78"/>
      <c r="E27" s="78"/>
      <c r="F27" s="79"/>
      <c r="G27" s="13"/>
      <c r="H27" s="1074" t="s">
        <v>71</v>
      </c>
      <c r="I27" s="1075"/>
      <c r="J27" s="78"/>
      <c r="K27" s="1076" t="s">
        <v>71</v>
      </c>
      <c r="L27" s="1077"/>
      <c r="M27" s="80"/>
      <c r="N27" s="1074" t="s">
        <v>71</v>
      </c>
      <c r="O27" s="1075"/>
      <c r="P27" s="81"/>
      <c r="Q27" s="78"/>
      <c r="R27" s="79"/>
      <c r="S27" s="13"/>
      <c r="T27" s="1074" t="s">
        <v>71</v>
      </c>
      <c r="U27" s="1075"/>
      <c r="V27" s="78"/>
      <c r="W27" s="79"/>
    </row>
    <row r="28" spans="1:23" s="8" customFormat="1" x14ac:dyDescent="0.2">
      <c r="A28" s="1090" t="s">
        <v>59</v>
      </c>
      <c r="B28" s="1086">
        <v>32</v>
      </c>
      <c r="C28" s="1091" t="s">
        <v>62</v>
      </c>
      <c r="D28" s="1093">
        <v>0.8125</v>
      </c>
      <c r="E28" s="45" t="s">
        <v>46</v>
      </c>
      <c r="F28" s="46">
        <v>0.15384615384615385</v>
      </c>
      <c r="G28" s="1094">
        <v>0.3125</v>
      </c>
      <c r="H28" s="5" t="s">
        <v>46</v>
      </c>
      <c r="I28" s="14">
        <v>0.2</v>
      </c>
      <c r="J28" s="1078">
        <v>0.5625</v>
      </c>
      <c r="K28" s="45" t="s">
        <v>46</v>
      </c>
      <c r="L28" s="46">
        <v>0.33333333333333331</v>
      </c>
      <c r="M28" s="1079">
        <v>0.34375</v>
      </c>
      <c r="N28" s="5" t="s">
        <v>46</v>
      </c>
      <c r="O28" s="14">
        <v>0.18181818181818182</v>
      </c>
      <c r="P28" s="1078">
        <v>0.21875</v>
      </c>
      <c r="Q28" s="45" t="s">
        <v>46</v>
      </c>
      <c r="R28" s="46">
        <v>0.14285714285714285</v>
      </c>
      <c r="S28" s="1079">
        <v>0.375</v>
      </c>
      <c r="T28" s="5" t="s">
        <v>46</v>
      </c>
      <c r="U28" s="14">
        <v>0.5</v>
      </c>
      <c r="V28" s="1078">
        <v>9.375E-2</v>
      </c>
      <c r="W28" s="1070" t="s">
        <v>77</v>
      </c>
    </row>
    <row r="29" spans="1:23" s="8" customFormat="1" x14ac:dyDescent="0.2">
      <c r="A29" s="1083"/>
      <c r="B29" s="1086"/>
      <c r="C29" s="1092"/>
      <c r="D29" s="1093"/>
      <c r="E29" s="45" t="s">
        <v>48</v>
      </c>
      <c r="F29" s="46">
        <v>0.23076923076923078</v>
      </c>
      <c r="G29" s="1094"/>
      <c r="H29" s="5" t="s">
        <v>48</v>
      </c>
      <c r="I29" s="14">
        <v>0.1</v>
      </c>
      <c r="J29" s="1078"/>
      <c r="K29" s="45" t="s">
        <v>48</v>
      </c>
      <c r="L29" s="46">
        <v>0.27777777777777779</v>
      </c>
      <c r="M29" s="1079"/>
      <c r="N29" s="5" t="s">
        <v>48</v>
      </c>
      <c r="O29" s="14">
        <v>0.27272727272727271</v>
      </c>
      <c r="P29" s="1078"/>
      <c r="Q29" s="45" t="s">
        <v>48</v>
      </c>
      <c r="R29" s="46">
        <v>0.14285714285714285</v>
      </c>
      <c r="S29" s="1079"/>
      <c r="T29" s="5" t="s">
        <v>48</v>
      </c>
      <c r="U29" s="14">
        <v>0.25</v>
      </c>
      <c r="V29" s="1078"/>
      <c r="W29" s="1071"/>
    </row>
    <row r="30" spans="1:23" s="8" customFormat="1" x14ac:dyDescent="0.2">
      <c r="A30" s="1083"/>
      <c r="B30" s="1086"/>
      <c r="C30" s="1092"/>
      <c r="D30" s="1093"/>
      <c r="E30" s="45" t="s">
        <v>45</v>
      </c>
      <c r="F30" s="46">
        <v>0.30769230769230771</v>
      </c>
      <c r="G30" s="1094"/>
      <c r="H30" s="5" t="s">
        <v>45</v>
      </c>
      <c r="I30" s="14">
        <v>0</v>
      </c>
      <c r="J30" s="1078"/>
      <c r="K30" s="45" t="s">
        <v>45</v>
      </c>
      <c r="L30" s="46">
        <v>0.16666666666666666</v>
      </c>
      <c r="M30" s="1079"/>
      <c r="N30" s="5" t="s">
        <v>45</v>
      </c>
      <c r="O30" s="14">
        <v>0</v>
      </c>
      <c r="P30" s="1078"/>
      <c r="Q30" s="45" t="s">
        <v>45</v>
      </c>
      <c r="R30" s="46">
        <v>0</v>
      </c>
      <c r="S30" s="1079"/>
      <c r="T30" s="5" t="s">
        <v>45</v>
      </c>
      <c r="U30" s="14">
        <v>0</v>
      </c>
      <c r="V30" s="1078"/>
      <c r="W30" s="1071"/>
    </row>
    <row r="31" spans="1:23" s="8" customFormat="1" x14ac:dyDescent="0.2">
      <c r="A31" s="1083"/>
      <c r="B31" s="1086"/>
      <c r="C31" s="1092"/>
      <c r="D31" s="1093"/>
      <c r="E31" s="45" t="s">
        <v>47</v>
      </c>
      <c r="F31" s="46">
        <v>0.30769230769230771</v>
      </c>
      <c r="G31" s="1094"/>
      <c r="H31" s="5" t="s">
        <v>47</v>
      </c>
      <c r="I31" s="14">
        <v>0.7</v>
      </c>
      <c r="J31" s="1078"/>
      <c r="K31" s="45" t="s">
        <v>47</v>
      </c>
      <c r="L31" s="46">
        <v>0.22222222222222221</v>
      </c>
      <c r="M31" s="1079"/>
      <c r="N31" s="5" t="s">
        <v>47</v>
      </c>
      <c r="O31" s="14">
        <v>0.54545454545454541</v>
      </c>
      <c r="P31" s="1078"/>
      <c r="Q31" s="45" t="s">
        <v>47</v>
      </c>
      <c r="R31" s="46">
        <v>0.7142857142857143</v>
      </c>
      <c r="S31" s="1079"/>
      <c r="T31" s="5" t="s">
        <v>47</v>
      </c>
      <c r="U31" s="14">
        <v>0.25</v>
      </c>
      <c r="V31" s="1078"/>
      <c r="W31" s="1071"/>
    </row>
    <row r="32" spans="1:23" x14ac:dyDescent="0.2">
      <c r="A32" s="36"/>
      <c r="B32" s="37"/>
      <c r="C32" s="38"/>
      <c r="D32" s="56"/>
      <c r="E32" s="56"/>
      <c r="F32" s="48"/>
      <c r="G32" s="41"/>
      <c r="H32" s="41"/>
      <c r="I32" s="42"/>
      <c r="J32" s="56"/>
      <c r="K32" s="56"/>
      <c r="L32" s="48"/>
      <c r="M32" s="41"/>
      <c r="N32" s="41"/>
      <c r="O32" s="42"/>
      <c r="P32" s="56"/>
      <c r="Q32" s="56"/>
      <c r="R32" s="48"/>
      <c r="S32" s="41"/>
      <c r="T32" s="41"/>
      <c r="U32" s="42"/>
      <c r="V32" s="56"/>
      <c r="W32" s="48"/>
    </row>
    <row r="33" spans="1:23" s="8" customFormat="1" x14ac:dyDescent="0.2">
      <c r="A33" s="1097" t="s">
        <v>68</v>
      </c>
      <c r="B33" s="1086">
        <v>28</v>
      </c>
      <c r="C33" s="1091" t="s">
        <v>62</v>
      </c>
      <c r="D33" s="1093">
        <v>0.9642857142857143</v>
      </c>
      <c r="E33" s="45" t="s">
        <v>46</v>
      </c>
      <c r="F33" s="46">
        <v>0</v>
      </c>
      <c r="G33" s="1094">
        <v>0.6785714285714286</v>
      </c>
      <c r="H33" s="5" t="s">
        <v>46</v>
      </c>
      <c r="I33" s="14">
        <v>0.33333333333333331</v>
      </c>
      <c r="J33" s="1078">
        <v>0.7857142857142857</v>
      </c>
      <c r="K33" s="45" t="s">
        <v>46</v>
      </c>
      <c r="L33" s="46">
        <v>0.25</v>
      </c>
      <c r="M33" s="1079">
        <v>0.7142857142857143</v>
      </c>
      <c r="N33" s="5" t="s">
        <v>46</v>
      </c>
      <c r="O33" s="14">
        <v>0.61111111111111116</v>
      </c>
      <c r="P33" s="1078">
        <v>0.6785714285714286</v>
      </c>
      <c r="Q33" s="45" t="s">
        <v>46</v>
      </c>
      <c r="R33" s="46">
        <v>0.3888888888888889</v>
      </c>
      <c r="S33" s="1079">
        <v>0.8571428571428571</v>
      </c>
      <c r="T33" s="5" t="s">
        <v>46</v>
      </c>
      <c r="U33" s="14">
        <v>0.90476190476190477</v>
      </c>
      <c r="V33" s="1078">
        <v>0.21428571428571427</v>
      </c>
      <c r="W33" s="1070" t="s">
        <v>78</v>
      </c>
    </row>
    <row r="34" spans="1:23" s="8" customFormat="1" x14ac:dyDescent="0.2">
      <c r="A34" s="1098"/>
      <c r="B34" s="1086"/>
      <c r="C34" s="1092"/>
      <c r="D34" s="1093"/>
      <c r="E34" s="45" t="s">
        <v>48</v>
      </c>
      <c r="F34" s="46">
        <v>0.28000000000000003</v>
      </c>
      <c r="G34" s="1094"/>
      <c r="H34" s="5" t="s">
        <v>48</v>
      </c>
      <c r="I34" s="14">
        <v>0</v>
      </c>
      <c r="J34" s="1078"/>
      <c r="K34" s="45" t="s">
        <v>48</v>
      </c>
      <c r="L34" s="46">
        <v>0.15</v>
      </c>
      <c r="M34" s="1079"/>
      <c r="N34" s="5" t="s">
        <v>48</v>
      </c>
      <c r="O34" s="14">
        <v>5.5555555555555552E-2</v>
      </c>
      <c r="P34" s="1078"/>
      <c r="Q34" s="45" t="s">
        <v>48</v>
      </c>
      <c r="R34" s="46">
        <v>0.1111111111111111</v>
      </c>
      <c r="S34" s="1079"/>
      <c r="T34" s="5" t="s">
        <v>48</v>
      </c>
      <c r="U34" s="14">
        <v>9.5238095238095233E-2</v>
      </c>
      <c r="V34" s="1078"/>
      <c r="W34" s="1071"/>
    </row>
    <row r="35" spans="1:23" s="8" customFormat="1" x14ac:dyDescent="0.2">
      <c r="A35" s="1098"/>
      <c r="B35" s="1086"/>
      <c r="C35" s="1092"/>
      <c r="D35" s="1093"/>
      <c r="E35" s="45" t="s">
        <v>45</v>
      </c>
      <c r="F35" s="46">
        <v>0.4</v>
      </c>
      <c r="G35" s="1094"/>
      <c r="H35" s="5" t="s">
        <v>45</v>
      </c>
      <c r="I35" s="14">
        <v>5.5555555555555552E-2</v>
      </c>
      <c r="J35" s="1078"/>
      <c r="K35" s="45" t="s">
        <v>45</v>
      </c>
      <c r="L35" s="46">
        <v>0.35</v>
      </c>
      <c r="M35" s="1079"/>
      <c r="N35" s="5" t="s">
        <v>45</v>
      </c>
      <c r="O35" s="14">
        <v>0</v>
      </c>
      <c r="P35" s="1078"/>
      <c r="Q35" s="45" t="s">
        <v>45</v>
      </c>
      <c r="R35" s="46">
        <v>0.1111111111111111</v>
      </c>
      <c r="S35" s="1079"/>
      <c r="T35" s="5" t="s">
        <v>45</v>
      </c>
      <c r="U35" s="14">
        <v>0</v>
      </c>
      <c r="V35" s="1078"/>
      <c r="W35" s="1071"/>
    </row>
    <row r="36" spans="1:23" s="8" customFormat="1" x14ac:dyDescent="0.2">
      <c r="A36" s="1098"/>
      <c r="B36" s="1086"/>
      <c r="C36" s="1092"/>
      <c r="D36" s="1093"/>
      <c r="E36" s="45" t="s">
        <v>47</v>
      </c>
      <c r="F36" s="46">
        <v>0.32</v>
      </c>
      <c r="G36" s="1094"/>
      <c r="H36" s="5" t="s">
        <v>47</v>
      </c>
      <c r="I36" s="14">
        <v>0.61111111111111116</v>
      </c>
      <c r="J36" s="1078"/>
      <c r="K36" s="45" t="s">
        <v>47</v>
      </c>
      <c r="L36" s="46">
        <v>0.25</v>
      </c>
      <c r="M36" s="1079"/>
      <c r="N36" s="5" t="s">
        <v>47</v>
      </c>
      <c r="O36" s="14">
        <v>0.33333333333333331</v>
      </c>
      <c r="P36" s="1078"/>
      <c r="Q36" s="45" t="s">
        <v>47</v>
      </c>
      <c r="R36" s="46">
        <v>0.3888888888888889</v>
      </c>
      <c r="S36" s="1079"/>
      <c r="T36" s="5" t="s">
        <v>47</v>
      </c>
      <c r="U36" s="14">
        <v>0</v>
      </c>
      <c r="V36" s="1078"/>
      <c r="W36" s="1071"/>
    </row>
    <row r="37" spans="1:23" x14ac:dyDescent="0.2">
      <c r="A37" s="36"/>
      <c r="B37" s="37"/>
      <c r="C37" s="38"/>
      <c r="D37" s="56"/>
      <c r="E37" s="1072" t="s">
        <v>70</v>
      </c>
      <c r="F37" s="1073"/>
      <c r="G37" s="41"/>
      <c r="H37" s="1068" t="s">
        <v>71</v>
      </c>
      <c r="I37" s="1069"/>
      <c r="J37" s="41"/>
      <c r="K37" s="1068" t="s">
        <v>70</v>
      </c>
      <c r="L37" s="1069"/>
      <c r="M37" s="41"/>
      <c r="N37" s="1068" t="s">
        <v>70</v>
      </c>
      <c r="O37" s="1069"/>
      <c r="P37" s="41"/>
      <c r="Q37" s="1068" t="s">
        <v>71</v>
      </c>
      <c r="R37" s="1069"/>
      <c r="S37" s="41"/>
      <c r="T37" s="1068" t="s">
        <v>72</v>
      </c>
      <c r="U37" s="1069"/>
      <c r="V37" s="56"/>
      <c r="W37" s="48"/>
    </row>
    <row r="39" spans="1:23" x14ac:dyDescent="0.2">
      <c r="A39" s="252"/>
      <c r="B39" s="252"/>
      <c r="C39" s="253"/>
      <c r="D39" s="283" t="s">
        <v>1</v>
      </c>
      <c r="E39" s="60"/>
      <c r="F39" s="60"/>
      <c r="G39" s="60"/>
      <c r="H39" s="70"/>
      <c r="I39" s="12"/>
      <c r="J39" s="12"/>
      <c r="K39" s="12"/>
      <c r="L39" s="12"/>
      <c r="M39" s="13"/>
      <c r="N39" s="13"/>
      <c r="O39" s="13"/>
      <c r="P39"/>
      <c r="Q39"/>
      <c r="R39"/>
      <c r="S39"/>
      <c r="T39"/>
      <c r="U39"/>
      <c r="V39"/>
      <c r="W39"/>
    </row>
    <row r="40" spans="1:23" ht="51.75" thickBot="1" x14ac:dyDescent="0.25">
      <c r="A40" s="412" t="s">
        <v>158</v>
      </c>
      <c r="B40" s="426" t="s">
        <v>110</v>
      </c>
      <c r="C40" s="427" t="s">
        <v>109</v>
      </c>
      <c r="D40" s="49" t="s">
        <v>88</v>
      </c>
      <c r="E40" s="243" t="s">
        <v>79</v>
      </c>
      <c r="F40" s="266" t="s">
        <v>91</v>
      </c>
      <c r="G40" s="24" t="s">
        <v>81</v>
      </c>
      <c r="H40" s="49" t="s">
        <v>95</v>
      </c>
      <c r="I40" s="243" t="s">
        <v>80</v>
      </c>
      <c r="J40" s="266" t="s">
        <v>90</v>
      </c>
      <c r="K40" s="117" t="s">
        <v>85</v>
      </c>
      <c r="L40" s="49" t="s">
        <v>94</v>
      </c>
      <c r="M40" s="242" t="s">
        <v>86</v>
      </c>
      <c r="N40" s="266" t="s">
        <v>93</v>
      </c>
      <c r="O40" s="117" t="s">
        <v>87</v>
      </c>
      <c r="P40"/>
      <c r="Q40"/>
      <c r="R40"/>
      <c r="S40"/>
      <c r="T40"/>
      <c r="U40"/>
      <c r="V40"/>
      <c r="W40"/>
    </row>
    <row r="41" spans="1:23" s="213" customFormat="1" ht="13.5" thickTop="1" x14ac:dyDescent="0.2">
      <c r="A41" s="428" t="s">
        <v>54</v>
      </c>
      <c r="B41" s="429"/>
      <c r="C41" s="430"/>
      <c r="D41" s="433"/>
      <c r="E41" s="323"/>
      <c r="F41" s="434"/>
      <c r="G41" s="431"/>
      <c r="H41" s="433"/>
      <c r="I41" s="323"/>
      <c r="J41" s="434"/>
      <c r="K41" s="432"/>
      <c r="L41" s="433"/>
      <c r="M41" s="322"/>
      <c r="N41" s="434"/>
      <c r="O41" s="432"/>
    </row>
    <row r="42" spans="1:23" x14ac:dyDescent="0.2">
      <c r="A42" s="63" t="s">
        <v>63</v>
      </c>
      <c r="B42" s="115">
        <v>38</v>
      </c>
      <c r="C42" s="1121" t="s">
        <v>82</v>
      </c>
      <c r="D42" s="112">
        <v>0</v>
      </c>
      <c r="E42" s="71">
        <v>0</v>
      </c>
      <c r="F42" s="113">
        <v>0.78947368421052633</v>
      </c>
      <c r="G42" s="16">
        <v>0.31578947368421051</v>
      </c>
      <c r="H42" s="112">
        <v>5.2631578947368418E-2</v>
      </c>
      <c r="I42" s="71">
        <v>0</v>
      </c>
      <c r="J42" s="113">
        <v>0.39473684210526316</v>
      </c>
      <c r="K42" s="16">
        <v>2.6315789473684209E-2</v>
      </c>
      <c r="L42" s="112">
        <v>0.44736842105263158</v>
      </c>
      <c r="M42" s="71">
        <v>0.10526315789473684</v>
      </c>
      <c r="N42" s="113">
        <v>0.36842105263157893</v>
      </c>
      <c r="O42" s="16">
        <v>0</v>
      </c>
      <c r="P42"/>
      <c r="Q42"/>
      <c r="R42"/>
      <c r="S42"/>
      <c r="T42"/>
      <c r="U42"/>
      <c r="V42"/>
      <c r="W42"/>
    </row>
    <row r="43" spans="1:23" x14ac:dyDescent="0.2">
      <c r="A43" s="63" t="s">
        <v>55</v>
      </c>
      <c r="B43" s="115">
        <v>24</v>
      </c>
      <c r="C43" s="1122"/>
      <c r="D43" s="112">
        <v>4.1666666666666664E-2</v>
      </c>
      <c r="E43" s="71">
        <v>0</v>
      </c>
      <c r="F43" s="113">
        <v>0.95833333333333337</v>
      </c>
      <c r="G43" s="16">
        <v>0.125</v>
      </c>
      <c r="H43" s="112">
        <v>0.125</v>
      </c>
      <c r="I43" s="71">
        <v>4.1666666666666664E-2</v>
      </c>
      <c r="J43" s="113">
        <v>0.70833333333333337</v>
      </c>
      <c r="K43" s="16">
        <v>0.125</v>
      </c>
      <c r="L43" s="112">
        <v>0.625</v>
      </c>
      <c r="M43" s="71">
        <v>0</v>
      </c>
      <c r="N43" s="113">
        <v>0.375</v>
      </c>
      <c r="O43" s="16">
        <v>8.3333333333333329E-2</v>
      </c>
      <c r="P43"/>
      <c r="Q43"/>
      <c r="R43"/>
      <c r="S43"/>
      <c r="T43"/>
      <c r="U43"/>
      <c r="V43"/>
      <c r="W43"/>
    </row>
    <row r="44" spans="1:23" x14ac:dyDescent="0.2">
      <c r="A44" s="64"/>
      <c r="B44" s="115"/>
      <c r="C44" s="1122"/>
      <c r="D44" s="112"/>
      <c r="E44" s="71"/>
      <c r="F44" s="113"/>
      <c r="G44" s="16"/>
      <c r="H44" s="112"/>
      <c r="I44" s="71"/>
      <c r="J44" s="113"/>
      <c r="K44" s="16"/>
      <c r="L44" s="112"/>
      <c r="M44" s="71"/>
      <c r="N44" s="113"/>
      <c r="O44" s="16"/>
      <c r="P44"/>
      <c r="Q44"/>
      <c r="R44"/>
      <c r="S44"/>
      <c r="T44"/>
      <c r="U44"/>
      <c r="V44"/>
      <c r="W44"/>
    </row>
    <row r="45" spans="1:23" x14ac:dyDescent="0.2">
      <c r="A45" s="65" t="s">
        <v>65</v>
      </c>
      <c r="B45" s="115"/>
      <c r="C45" s="1122"/>
      <c r="D45" s="112"/>
      <c r="E45" s="71"/>
      <c r="F45" s="113"/>
      <c r="G45" s="16"/>
      <c r="H45" s="112"/>
      <c r="I45" s="71"/>
      <c r="J45" s="113"/>
      <c r="K45" s="16"/>
      <c r="L45" s="112"/>
      <c r="M45" s="71"/>
      <c r="N45" s="113"/>
      <c r="O45" s="16"/>
      <c r="P45"/>
      <c r="Q45"/>
      <c r="R45"/>
      <c r="S45"/>
      <c r="T45"/>
      <c r="U45"/>
      <c r="V45"/>
      <c r="W45"/>
    </row>
    <row r="46" spans="1:23" x14ac:dyDescent="0.2">
      <c r="A46" s="63" t="s">
        <v>63</v>
      </c>
      <c r="B46" s="115">
        <v>71</v>
      </c>
      <c r="C46" s="1122"/>
      <c r="D46" s="112">
        <v>4.2253521126760563E-2</v>
      </c>
      <c r="E46" s="71">
        <v>0</v>
      </c>
      <c r="F46" s="113">
        <v>0.49295774647887325</v>
      </c>
      <c r="G46" s="16">
        <v>4.2253521126760563E-2</v>
      </c>
      <c r="H46" s="112">
        <v>5.6338028169014086E-2</v>
      </c>
      <c r="I46" s="71">
        <v>0</v>
      </c>
      <c r="J46" s="113">
        <v>0.42253521126760563</v>
      </c>
      <c r="K46" s="16">
        <v>2.8169014084507043E-2</v>
      </c>
      <c r="L46" s="112">
        <v>0.45070422535211269</v>
      </c>
      <c r="M46" s="71">
        <v>5.6338028169014086E-2</v>
      </c>
      <c r="N46" s="113">
        <v>8.4507042253521125E-2</v>
      </c>
      <c r="O46" s="16">
        <v>0</v>
      </c>
      <c r="P46"/>
      <c r="Q46"/>
      <c r="R46"/>
      <c r="S46"/>
      <c r="T46"/>
      <c r="U46"/>
      <c r="V46"/>
      <c r="W46"/>
    </row>
    <row r="47" spans="1:23" x14ac:dyDescent="0.2">
      <c r="A47" s="63" t="s">
        <v>58</v>
      </c>
      <c r="B47" s="115">
        <v>40</v>
      </c>
      <c r="C47" s="1122"/>
      <c r="D47" s="112">
        <v>2.5000000000000001E-2</v>
      </c>
      <c r="E47" s="71">
        <v>0</v>
      </c>
      <c r="F47" s="113">
        <v>0.95</v>
      </c>
      <c r="G47" s="16">
        <v>0.1</v>
      </c>
      <c r="H47" s="112">
        <v>7.4999999999999997E-2</v>
      </c>
      <c r="I47" s="71">
        <v>0</v>
      </c>
      <c r="J47" s="113">
        <v>0.85</v>
      </c>
      <c r="K47" s="16">
        <v>0.15</v>
      </c>
      <c r="L47" s="112">
        <v>0.75</v>
      </c>
      <c r="M47" s="71">
        <v>0.2</v>
      </c>
      <c r="N47" s="113">
        <v>0.2</v>
      </c>
      <c r="O47" s="16">
        <v>2.5000000000000001E-2</v>
      </c>
      <c r="P47"/>
      <c r="Q47"/>
      <c r="R47"/>
      <c r="S47"/>
      <c r="T47"/>
      <c r="U47"/>
      <c r="V47"/>
      <c r="W47"/>
    </row>
    <row r="48" spans="1:23" x14ac:dyDescent="0.2">
      <c r="A48" s="63" t="s">
        <v>59</v>
      </c>
      <c r="B48" s="115">
        <v>32</v>
      </c>
      <c r="C48" s="1122"/>
      <c r="D48" s="112">
        <v>6.25E-2</v>
      </c>
      <c r="E48" s="71">
        <v>0</v>
      </c>
      <c r="F48" s="113">
        <v>1</v>
      </c>
      <c r="G48" s="16">
        <v>0.15625</v>
      </c>
      <c r="H48" s="112">
        <v>0.15625</v>
      </c>
      <c r="I48" s="71">
        <v>3.125E-2</v>
      </c>
      <c r="J48" s="113">
        <v>0.9375</v>
      </c>
      <c r="K48" s="16">
        <v>9.375E-2</v>
      </c>
      <c r="L48" s="112">
        <v>0.875</v>
      </c>
      <c r="M48" s="71">
        <v>0.1875</v>
      </c>
      <c r="N48" s="113">
        <v>0.3125</v>
      </c>
      <c r="O48" s="16">
        <v>9.375E-2</v>
      </c>
      <c r="P48"/>
      <c r="Q48"/>
      <c r="R48"/>
      <c r="S48"/>
      <c r="T48"/>
      <c r="U48"/>
      <c r="V48"/>
      <c r="W48"/>
    </row>
    <row r="49" spans="1:23" x14ac:dyDescent="0.2">
      <c r="A49" s="66" t="s">
        <v>68</v>
      </c>
      <c r="B49" s="67">
        <v>27</v>
      </c>
      <c r="C49" s="1123"/>
      <c r="D49" s="51">
        <v>3.7037037037037035E-2</v>
      </c>
      <c r="E49" s="72">
        <v>3.7037037037037035E-2</v>
      </c>
      <c r="F49" s="22">
        <v>1</v>
      </c>
      <c r="G49" s="18">
        <v>0.14814814814814814</v>
      </c>
      <c r="H49" s="51">
        <v>0.29629629629629628</v>
      </c>
      <c r="I49" s="72">
        <v>0.14814814814814814</v>
      </c>
      <c r="J49" s="22">
        <v>1</v>
      </c>
      <c r="K49" s="18">
        <v>0.29629629629629628</v>
      </c>
      <c r="L49" s="51">
        <v>0.85185185185185186</v>
      </c>
      <c r="M49" s="72">
        <v>0.14814814814814814</v>
      </c>
      <c r="N49" s="22">
        <v>0.62962962962962965</v>
      </c>
      <c r="O49" s="18">
        <v>0.14814814814814814</v>
      </c>
      <c r="P49"/>
      <c r="Q49"/>
      <c r="R49"/>
      <c r="S49"/>
      <c r="T49"/>
      <c r="U49"/>
      <c r="V49"/>
      <c r="W49"/>
    </row>
  </sheetData>
  <mergeCells count="91">
    <mergeCell ref="C42:C49"/>
    <mergeCell ref="E4:F4"/>
    <mergeCell ref="H4:I4"/>
    <mergeCell ref="K4:L4"/>
    <mergeCell ref="N4:O4"/>
    <mergeCell ref="G5:G8"/>
    <mergeCell ref="C5:C8"/>
    <mergeCell ref="K14:L14"/>
    <mergeCell ref="C23:C26"/>
    <mergeCell ref="D23:D26"/>
    <mergeCell ref="G23:G26"/>
    <mergeCell ref="E17:F17"/>
    <mergeCell ref="H17:I17"/>
    <mergeCell ref="K17:L17"/>
    <mergeCell ref="N17:O17"/>
    <mergeCell ref="N14:O14"/>
    <mergeCell ref="Q14:R14"/>
    <mergeCell ref="T14:U14"/>
    <mergeCell ref="S5:S8"/>
    <mergeCell ref="A5:A8"/>
    <mergeCell ref="B5:B8"/>
    <mergeCell ref="J5:J8"/>
    <mergeCell ref="M5:M8"/>
    <mergeCell ref="D5:D8"/>
    <mergeCell ref="V5:V8"/>
    <mergeCell ref="W5:W8"/>
    <mergeCell ref="A10:A13"/>
    <mergeCell ref="B10:B13"/>
    <mergeCell ref="C10:C13"/>
    <mergeCell ref="D10:D13"/>
    <mergeCell ref="G10:G13"/>
    <mergeCell ref="J10:J13"/>
    <mergeCell ref="M10:M13"/>
    <mergeCell ref="P10:P13"/>
    <mergeCell ref="S10:S13"/>
    <mergeCell ref="V10:V13"/>
    <mergeCell ref="W10:W13"/>
    <mergeCell ref="P5:P8"/>
    <mergeCell ref="T9:U9"/>
    <mergeCell ref="P18:P21"/>
    <mergeCell ref="S18:S21"/>
    <mergeCell ref="V18:V21"/>
    <mergeCell ref="W18:W21"/>
    <mergeCell ref="A18:A21"/>
    <mergeCell ref="B18:B21"/>
    <mergeCell ref="C18:C21"/>
    <mergeCell ref="D18:D21"/>
    <mergeCell ref="G18:G21"/>
    <mergeCell ref="J18:J21"/>
    <mergeCell ref="M18:M21"/>
    <mergeCell ref="A33:A36"/>
    <mergeCell ref="B33:B36"/>
    <mergeCell ref="C33:C36"/>
    <mergeCell ref="D33:D36"/>
    <mergeCell ref="G33:G36"/>
    <mergeCell ref="W23:W26"/>
    <mergeCell ref="A28:A31"/>
    <mergeCell ref="B28:B31"/>
    <mergeCell ref="C28:C31"/>
    <mergeCell ref="D28:D31"/>
    <mergeCell ref="G28:G31"/>
    <mergeCell ref="J28:J31"/>
    <mergeCell ref="M28:M31"/>
    <mergeCell ref="P28:P31"/>
    <mergeCell ref="S28:S31"/>
    <mergeCell ref="V28:V31"/>
    <mergeCell ref="W28:W31"/>
    <mergeCell ref="J23:J26"/>
    <mergeCell ref="M23:M26"/>
    <mergeCell ref="P23:P26"/>
    <mergeCell ref="S23:S26"/>
    <mergeCell ref="V23:V26"/>
    <mergeCell ref="A23:A26"/>
    <mergeCell ref="B23:B26"/>
    <mergeCell ref="T22:U22"/>
    <mergeCell ref="T27:U27"/>
    <mergeCell ref="T37:U37"/>
    <mergeCell ref="W33:W36"/>
    <mergeCell ref="E37:F37"/>
    <mergeCell ref="H27:I27"/>
    <mergeCell ref="H37:I37"/>
    <mergeCell ref="K27:L27"/>
    <mergeCell ref="K37:L37"/>
    <mergeCell ref="N37:O37"/>
    <mergeCell ref="N27:O27"/>
    <mergeCell ref="Q37:R37"/>
    <mergeCell ref="J33:J36"/>
    <mergeCell ref="M33:M36"/>
    <mergeCell ref="P33:P36"/>
    <mergeCell ref="S33:S36"/>
    <mergeCell ref="V33:V36"/>
  </mergeCells>
  <hyperlinks>
    <hyperlink ref="A1" location="Index!A1" display="Back to Index"/>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workbookViewId="0"/>
  </sheetViews>
  <sheetFormatPr defaultRowHeight="12.75" x14ac:dyDescent="0.2"/>
  <cols>
    <col min="1" max="1" width="14" customWidth="1"/>
    <col min="2" max="2" width="13.42578125" customWidth="1"/>
    <col min="4" max="4" width="11.7109375" customWidth="1"/>
    <col min="5" max="5" width="12.140625" customWidth="1"/>
    <col min="6" max="6" width="25.42578125" customWidth="1"/>
    <col min="7" max="7" width="26" customWidth="1"/>
    <col min="8" max="9" width="20.140625" customWidth="1"/>
    <col min="10" max="10" width="10.5703125" customWidth="1"/>
    <col min="11" max="11" width="10.7109375" customWidth="1"/>
    <col min="12" max="12" width="11.5703125" customWidth="1"/>
    <col min="13" max="13" width="11.28515625" customWidth="1"/>
    <col min="14" max="14" width="22.28515625" customWidth="1"/>
    <col min="15" max="15" width="21.42578125" customWidth="1"/>
    <col min="16" max="16" width="17" customWidth="1"/>
    <col min="17" max="17" width="16.5703125" customWidth="1"/>
    <col min="18" max="18" width="35" customWidth="1"/>
    <col min="19" max="19" width="34.85546875" customWidth="1"/>
    <col min="20" max="23" width="14.28515625" customWidth="1"/>
  </cols>
  <sheetData>
    <row r="1" spans="1:23" s="213" customFormat="1" x14ac:dyDescent="0.2">
      <c r="A1" s="367" t="s">
        <v>162</v>
      </c>
    </row>
    <row r="2" spans="1:23" s="213" customFormat="1" x14ac:dyDescent="0.2">
      <c r="A2" s="676"/>
    </row>
    <row r="3" spans="1:23" ht="23.25" x14ac:dyDescent="0.35">
      <c r="A3" s="723" t="s">
        <v>130</v>
      </c>
      <c r="D3" s="970" t="s">
        <v>486</v>
      </c>
      <c r="E3" s="400"/>
      <c r="F3" s="400"/>
      <c r="G3" s="400"/>
      <c r="H3" s="400"/>
      <c r="I3" s="400"/>
      <c r="J3" s="284"/>
    </row>
    <row r="4" spans="1:23" ht="45" customHeight="1" thickBot="1" x14ac:dyDescent="0.25">
      <c r="A4" s="207" t="s">
        <v>158</v>
      </c>
      <c r="B4" s="200" t="s">
        <v>110</v>
      </c>
      <c r="C4" s="204" t="s">
        <v>109</v>
      </c>
      <c r="D4" s="280" t="s">
        <v>164</v>
      </c>
      <c r="E4" s="241" t="s">
        <v>172</v>
      </c>
      <c r="F4" s="281" t="s">
        <v>165</v>
      </c>
      <c r="G4" s="241" t="s">
        <v>173</v>
      </c>
      <c r="H4" s="281" t="s">
        <v>166</v>
      </c>
      <c r="I4" s="241" t="s">
        <v>174</v>
      </c>
      <c r="J4" s="281" t="s">
        <v>167</v>
      </c>
      <c r="K4" s="241" t="s">
        <v>175</v>
      </c>
      <c r="L4" s="281" t="s">
        <v>168</v>
      </c>
      <c r="M4" s="241" t="s">
        <v>176</v>
      </c>
      <c r="N4" s="281" t="s">
        <v>169</v>
      </c>
      <c r="O4" s="241" t="s">
        <v>177</v>
      </c>
      <c r="P4" s="281" t="s">
        <v>170</v>
      </c>
      <c r="Q4" s="241" t="s">
        <v>178</v>
      </c>
      <c r="R4" s="281" t="s">
        <v>171</v>
      </c>
      <c r="S4" s="241" t="s">
        <v>179</v>
      </c>
      <c r="T4" s="281" t="s">
        <v>131</v>
      </c>
      <c r="U4" s="241" t="s">
        <v>132</v>
      </c>
      <c r="V4" s="281" t="s">
        <v>180</v>
      </c>
      <c r="W4" s="209" t="s">
        <v>181</v>
      </c>
    </row>
    <row r="5" spans="1:23" ht="13.5" thickTop="1" x14ac:dyDescent="0.2">
      <c r="A5" s="249" t="s">
        <v>133</v>
      </c>
      <c r="B5" s="247">
        <v>10</v>
      </c>
      <c r="C5" s="250" t="s">
        <v>62</v>
      </c>
      <c r="D5" s="192">
        <v>1.4</v>
      </c>
      <c r="E5" s="193">
        <v>0.1</v>
      </c>
      <c r="F5" s="125">
        <v>0.4</v>
      </c>
      <c r="G5" s="125">
        <v>0.4</v>
      </c>
      <c r="H5" s="192">
        <v>0.1</v>
      </c>
      <c r="I5" s="193">
        <v>0.1</v>
      </c>
      <c r="J5" s="125">
        <v>0</v>
      </c>
      <c r="K5" s="125">
        <v>0</v>
      </c>
      <c r="L5" s="192">
        <v>0</v>
      </c>
      <c r="M5" s="193">
        <v>0</v>
      </c>
      <c r="N5" s="125">
        <v>0.4</v>
      </c>
      <c r="O5" s="125">
        <v>0.2</v>
      </c>
      <c r="P5" s="192">
        <v>0.1</v>
      </c>
      <c r="Q5" s="193">
        <v>0.2</v>
      </c>
      <c r="R5" s="125">
        <v>0</v>
      </c>
      <c r="S5" s="125">
        <v>0</v>
      </c>
      <c r="T5" s="192">
        <v>3.4000000000000004</v>
      </c>
      <c r="U5" s="193">
        <v>2.9</v>
      </c>
      <c r="V5" s="125">
        <v>1.9000000000000004</v>
      </c>
      <c r="W5" s="123">
        <v>1.45</v>
      </c>
    </row>
    <row r="6" spans="1:23" x14ac:dyDescent="0.2">
      <c r="A6" s="249" t="s">
        <v>133</v>
      </c>
      <c r="B6" s="247">
        <v>10</v>
      </c>
      <c r="C6" s="250" t="s">
        <v>50</v>
      </c>
      <c r="D6" s="192">
        <v>1</v>
      </c>
      <c r="E6" s="193">
        <v>0</v>
      </c>
      <c r="F6" s="125">
        <v>0</v>
      </c>
      <c r="G6" s="125">
        <v>0</v>
      </c>
      <c r="H6" s="192">
        <v>0</v>
      </c>
      <c r="I6" s="193">
        <v>0</v>
      </c>
      <c r="J6" s="125">
        <v>0</v>
      </c>
      <c r="K6" s="125">
        <v>0</v>
      </c>
      <c r="L6" s="192">
        <v>0</v>
      </c>
      <c r="M6" s="193">
        <v>0</v>
      </c>
      <c r="N6" s="125">
        <v>0</v>
      </c>
      <c r="O6" s="125">
        <v>0</v>
      </c>
      <c r="P6" s="192">
        <v>0</v>
      </c>
      <c r="Q6" s="193">
        <v>0</v>
      </c>
      <c r="R6" s="125">
        <v>0</v>
      </c>
      <c r="S6" s="125">
        <v>0</v>
      </c>
      <c r="T6" s="192">
        <v>1</v>
      </c>
      <c r="U6" s="193">
        <v>1</v>
      </c>
      <c r="V6" s="125">
        <v>0</v>
      </c>
      <c r="W6" s="123">
        <v>0</v>
      </c>
    </row>
    <row r="7" spans="1:23" x14ac:dyDescent="0.2">
      <c r="A7" s="249"/>
      <c r="B7" s="247"/>
      <c r="C7" s="250"/>
      <c r="D7" s="192"/>
      <c r="E7" s="193"/>
      <c r="F7" s="125"/>
      <c r="G7" s="125"/>
      <c r="H7" s="192"/>
      <c r="I7" s="193"/>
      <c r="J7" s="125"/>
      <c r="K7" s="125"/>
      <c r="L7" s="192"/>
      <c r="M7" s="193"/>
      <c r="N7" s="125"/>
      <c r="O7" s="125"/>
      <c r="P7" s="192"/>
      <c r="Q7" s="193"/>
      <c r="R7" s="125"/>
      <c r="S7" s="125"/>
      <c r="T7" s="192"/>
      <c r="U7" s="193"/>
      <c r="V7" s="125"/>
      <c r="W7" s="123"/>
    </row>
    <row r="8" spans="1:23" x14ac:dyDescent="0.2">
      <c r="A8" s="249" t="s">
        <v>134</v>
      </c>
      <c r="B8" s="247">
        <v>18</v>
      </c>
      <c r="C8" s="250" t="s">
        <v>62</v>
      </c>
      <c r="D8" s="192">
        <v>1.4444444444444444</v>
      </c>
      <c r="E8" s="193">
        <v>0.16666666666666666</v>
      </c>
      <c r="F8" s="125">
        <v>0.16666666666666666</v>
      </c>
      <c r="G8" s="125">
        <v>0.33333333333333331</v>
      </c>
      <c r="H8" s="192">
        <v>0.3888888888888889</v>
      </c>
      <c r="I8" s="193">
        <v>0.1111111111111111</v>
      </c>
      <c r="J8" s="125">
        <v>0</v>
      </c>
      <c r="K8" s="125">
        <v>0.1111111111111111</v>
      </c>
      <c r="L8" s="192">
        <v>0</v>
      </c>
      <c r="M8" s="193">
        <v>0</v>
      </c>
      <c r="N8" s="125">
        <v>0.16666666666666666</v>
      </c>
      <c r="O8" s="125">
        <v>0.22222222222222221</v>
      </c>
      <c r="P8" s="192">
        <v>0.1111111111111111</v>
      </c>
      <c r="Q8" s="193">
        <v>5.5555555555555552E-2</v>
      </c>
      <c r="R8" s="125">
        <v>5.5555555555555552E-2</v>
      </c>
      <c r="S8" s="125">
        <v>0</v>
      </c>
      <c r="T8" s="192">
        <v>3.333333333333333</v>
      </c>
      <c r="U8" s="193">
        <v>2.833333333333333</v>
      </c>
      <c r="V8" s="125">
        <v>1.7222222222222219</v>
      </c>
      <c r="W8" s="123">
        <v>1.3055555555555554</v>
      </c>
    </row>
    <row r="9" spans="1:23" x14ac:dyDescent="0.2">
      <c r="A9" s="249" t="s">
        <v>134</v>
      </c>
      <c r="B9" s="247">
        <v>18</v>
      </c>
      <c r="C9" s="250" t="s">
        <v>50</v>
      </c>
      <c r="D9" s="192">
        <v>1.5</v>
      </c>
      <c r="E9" s="193">
        <v>0</v>
      </c>
      <c r="F9" s="125">
        <v>0</v>
      </c>
      <c r="G9" s="125">
        <v>0</v>
      </c>
      <c r="H9" s="192">
        <v>0</v>
      </c>
      <c r="I9" s="193">
        <v>0</v>
      </c>
      <c r="J9" s="125">
        <v>0</v>
      </c>
      <c r="K9" s="125">
        <v>0</v>
      </c>
      <c r="L9" s="192">
        <v>0</v>
      </c>
      <c r="M9" s="193">
        <v>0</v>
      </c>
      <c r="N9" s="125">
        <v>0</v>
      </c>
      <c r="O9" s="125">
        <v>0</v>
      </c>
      <c r="P9" s="192">
        <v>0</v>
      </c>
      <c r="Q9" s="193">
        <v>0</v>
      </c>
      <c r="R9" s="125">
        <v>0</v>
      </c>
      <c r="S9" s="125">
        <v>0</v>
      </c>
      <c r="T9" s="192">
        <v>1.5</v>
      </c>
      <c r="U9" s="193">
        <v>1.5</v>
      </c>
      <c r="V9" s="125">
        <v>0</v>
      </c>
      <c r="W9" s="123">
        <v>0</v>
      </c>
    </row>
    <row r="10" spans="1:23" x14ac:dyDescent="0.2">
      <c r="A10" s="249"/>
      <c r="B10" s="247"/>
      <c r="C10" s="250"/>
      <c r="D10" s="192"/>
      <c r="E10" s="193"/>
      <c r="F10" s="125"/>
      <c r="G10" s="125"/>
      <c r="H10" s="192"/>
      <c r="I10" s="193"/>
      <c r="J10" s="125"/>
      <c r="K10" s="125"/>
      <c r="L10" s="192"/>
      <c r="M10" s="193"/>
      <c r="N10" s="125"/>
      <c r="O10" s="125"/>
      <c r="P10" s="192"/>
      <c r="Q10" s="193"/>
      <c r="R10" s="125"/>
      <c r="S10" s="125"/>
      <c r="T10" s="192"/>
      <c r="U10" s="193"/>
      <c r="V10" s="125"/>
      <c r="W10" s="123"/>
    </row>
    <row r="11" spans="1:23" x14ac:dyDescent="0.2">
      <c r="A11" s="249" t="s">
        <v>111</v>
      </c>
      <c r="B11" s="247">
        <v>23</v>
      </c>
      <c r="C11" s="250" t="s">
        <v>62</v>
      </c>
      <c r="D11" s="192">
        <v>1.4782608695652173</v>
      </c>
      <c r="E11" s="193">
        <v>0.39130434782608697</v>
      </c>
      <c r="F11" s="125">
        <v>0.17391304347826086</v>
      </c>
      <c r="G11" s="125">
        <v>0.17391304347826086</v>
      </c>
      <c r="H11" s="192">
        <v>0.43478260869565216</v>
      </c>
      <c r="I11" s="193">
        <v>0.21739130434782608</v>
      </c>
      <c r="J11" s="125">
        <v>0.13043478260869565</v>
      </c>
      <c r="K11" s="125">
        <v>0</v>
      </c>
      <c r="L11" s="192">
        <v>0</v>
      </c>
      <c r="M11" s="193">
        <v>0</v>
      </c>
      <c r="N11" s="125">
        <v>0.73913043478260865</v>
      </c>
      <c r="O11" s="125">
        <v>0</v>
      </c>
      <c r="P11" s="192">
        <v>0.30434782608695654</v>
      </c>
      <c r="Q11" s="193">
        <v>8.6956521739130432E-2</v>
      </c>
      <c r="R11" s="125">
        <v>0.21739130434782608</v>
      </c>
      <c r="S11" s="125">
        <v>4.3478260869565216E-2</v>
      </c>
      <c r="T11" s="192">
        <v>4.3913043478260869</v>
      </c>
      <c r="U11" s="193">
        <v>3.9347826086956523</v>
      </c>
      <c r="V11" s="125">
        <v>2.5217391304347827</v>
      </c>
      <c r="W11" s="123">
        <v>2.2608695652173916</v>
      </c>
    </row>
    <row r="12" spans="1:23" x14ac:dyDescent="0.2">
      <c r="A12" s="251" t="s">
        <v>111</v>
      </c>
      <c r="B12" s="256">
        <v>23</v>
      </c>
      <c r="C12" s="253" t="s">
        <v>50</v>
      </c>
      <c r="D12" s="401">
        <v>1</v>
      </c>
      <c r="E12" s="402">
        <v>0</v>
      </c>
      <c r="F12" s="299">
        <v>0</v>
      </c>
      <c r="G12" s="299">
        <v>0</v>
      </c>
      <c r="H12" s="401">
        <v>0</v>
      </c>
      <c r="I12" s="402">
        <v>0</v>
      </c>
      <c r="J12" s="299">
        <v>0</v>
      </c>
      <c r="K12" s="299">
        <v>0</v>
      </c>
      <c r="L12" s="401">
        <v>0</v>
      </c>
      <c r="M12" s="402">
        <v>0</v>
      </c>
      <c r="N12" s="299">
        <v>1</v>
      </c>
      <c r="O12" s="299">
        <v>0</v>
      </c>
      <c r="P12" s="401">
        <v>0</v>
      </c>
      <c r="Q12" s="402">
        <v>0</v>
      </c>
      <c r="R12" s="299">
        <v>0</v>
      </c>
      <c r="S12" s="299">
        <v>0</v>
      </c>
      <c r="T12" s="401">
        <v>2</v>
      </c>
      <c r="U12" s="402">
        <v>2</v>
      </c>
      <c r="V12" s="299">
        <v>1</v>
      </c>
      <c r="W12" s="300">
        <v>1</v>
      </c>
    </row>
    <row r="13" spans="1:23" x14ac:dyDescent="0.2">
      <c r="B13" s="218"/>
    </row>
    <row r="14" spans="1:23" ht="23.25" x14ac:dyDescent="0.35">
      <c r="A14" s="723" t="s">
        <v>112</v>
      </c>
      <c r="B14" s="218"/>
      <c r="D14" s="970" t="s">
        <v>486</v>
      </c>
      <c r="E14" s="400"/>
      <c r="F14" s="400"/>
      <c r="G14" s="400"/>
      <c r="H14" s="400"/>
      <c r="I14" s="400"/>
      <c r="J14" s="284"/>
    </row>
    <row r="15" spans="1:23" ht="45" customHeight="1" thickBot="1" x14ac:dyDescent="0.25">
      <c r="A15" s="207" t="s">
        <v>158</v>
      </c>
      <c r="B15" s="200" t="s">
        <v>110</v>
      </c>
      <c r="C15" s="204" t="s">
        <v>109</v>
      </c>
      <c r="D15" s="280" t="s">
        <v>164</v>
      </c>
      <c r="E15" s="241" t="s">
        <v>172</v>
      </c>
      <c r="F15" s="281" t="s">
        <v>165</v>
      </c>
      <c r="G15" s="241" t="s">
        <v>173</v>
      </c>
      <c r="H15" s="281" t="s">
        <v>166</v>
      </c>
      <c r="I15" s="241" t="s">
        <v>174</v>
      </c>
      <c r="J15" s="281" t="s">
        <v>167</v>
      </c>
      <c r="K15" s="241" t="s">
        <v>175</v>
      </c>
      <c r="L15" s="281" t="s">
        <v>168</v>
      </c>
      <c r="M15" s="241" t="s">
        <v>176</v>
      </c>
      <c r="N15" s="281" t="s">
        <v>169</v>
      </c>
      <c r="O15" s="241" t="s">
        <v>177</v>
      </c>
      <c r="P15" s="281" t="s">
        <v>170</v>
      </c>
      <c r="Q15" s="241" t="s">
        <v>178</v>
      </c>
      <c r="R15" s="281" t="s">
        <v>171</v>
      </c>
      <c r="S15" s="241" t="s">
        <v>179</v>
      </c>
      <c r="T15" s="281" t="s">
        <v>131</v>
      </c>
      <c r="U15" s="241" t="s">
        <v>132</v>
      </c>
      <c r="V15" s="281" t="s">
        <v>180</v>
      </c>
      <c r="W15" s="209" t="s">
        <v>181</v>
      </c>
    </row>
    <row r="16" spans="1:23" ht="13.5" thickTop="1" x14ac:dyDescent="0.2">
      <c r="A16" s="249" t="s">
        <v>133</v>
      </c>
      <c r="B16" s="247">
        <v>37</v>
      </c>
      <c r="C16" s="250" t="s">
        <v>62</v>
      </c>
      <c r="D16" s="192">
        <v>1.3783783783783783</v>
      </c>
      <c r="E16" s="193">
        <v>0.6216216216216216</v>
      </c>
      <c r="F16" s="125">
        <v>0</v>
      </c>
      <c r="G16" s="125">
        <v>0.13513513513513514</v>
      </c>
      <c r="H16" s="192">
        <v>0.16216216216216217</v>
      </c>
      <c r="I16" s="193">
        <v>2.7027027027027029E-2</v>
      </c>
      <c r="J16" s="125">
        <v>0</v>
      </c>
      <c r="K16" s="125">
        <v>2.7027027027027029E-2</v>
      </c>
      <c r="L16" s="192">
        <v>0</v>
      </c>
      <c r="M16" s="193">
        <v>2.7027027027027029E-2</v>
      </c>
      <c r="N16" s="125">
        <v>5.4054054054054057E-2</v>
      </c>
      <c r="O16" s="125">
        <v>8.1081081081081086E-2</v>
      </c>
      <c r="P16" s="192">
        <v>5.4054054054054057E-2</v>
      </c>
      <c r="Q16" s="193">
        <v>0.21621621621621623</v>
      </c>
      <c r="R16" s="125">
        <v>0</v>
      </c>
      <c r="S16" s="125">
        <v>0.16216216216216217</v>
      </c>
      <c r="T16" s="192">
        <v>2.9459459459459465</v>
      </c>
      <c r="U16" s="193">
        <v>2.2972972972972969</v>
      </c>
      <c r="V16" s="125">
        <v>0.94594594594594661</v>
      </c>
      <c r="W16" s="123">
        <v>0.60810810810810789</v>
      </c>
    </row>
    <row r="17" spans="1:23" x14ac:dyDescent="0.2">
      <c r="A17" s="249" t="s">
        <v>133</v>
      </c>
      <c r="B17" s="247">
        <v>37</v>
      </c>
      <c r="C17" s="250" t="s">
        <v>50</v>
      </c>
      <c r="D17" s="192">
        <v>1</v>
      </c>
      <c r="E17" s="193">
        <v>0</v>
      </c>
      <c r="F17" s="125">
        <v>0</v>
      </c>
      <c r="G17" s="125">
        <v>0</v>
      </c>
      <c r="H17" s="192">
        <v>0</v>
      </c>
      <c r="I17" s="193">
        <v>0</v>
      </c>
      <c r="J17" s="125">
        <v>0</v>
      </c>
      <c r="K17" s="125">
        <v>0</v>
      </c>
      <c r="L17" s="192">
        <v>0</v>
      </c>
      <c r="M17" s="193">
        <v>0</v>
      </c>
      <c r="N17" s="125">
        <v>0</v>
      </c>
      <c r="O17" s="125">
        <v>0</v>
      </c>
      <c r="P17" s="192">
        <v>0</v>
      </c>
      <c r="Q17" s="193">
        <v>0</v>
      </c>
      <c r="R17" s="125">
        <v>0</v>
      </c>
      <c r="S17" s="125">
        <v>0</v>
      </c>
      <c r="T17" s="192">
        <v>1</v>
      </c>
      <c r="U17" s="193">
        <v>1</v>
      </c>
      <c r="V17" s="125">
        <v>0</v>
      </c>
      <c r="W17" s="123">
        <v>0</v>
      </c>
    </row>
    <row r="18" spans="1:23" x14ac:dyDescent="0.2">
      <c r="A18" s="249"/>
      <c r="B18" s="247"/>
      <c r="C18" s="250"/>
      <c r="D18" s="192"/>
      <c r="E18" s="193"/>
      <c r="F18" s="125"/>
      <c r="G18" s="125"/>
      <c r="H18" s="192"/>
      <c r="I18" s="193"/>
      <c r="J18" s="125"/>
      <c r="K18" s="125"/>
      <c r="L18" s="192"/>
      <c r="M18" s="193"/>
      <c r="N18" s="125"/>
      <c r="O18" s="125"/>
      <c r="P18" s="192"/>
      <c r="Q18" s="193"/>
      <c r="R18" s="125"/>
      <c r="S18" s="125"/>
      <c r="T18" s="192"/>
      <c r="U18" s="193"/>
      <c r="V18" s="125"/>
      <c r="W18" s="123"/>
    </row>
    <row r="19" spans="1:23" x14ac:dyDescent="0.2">
      <c r="A19" s="249" t="s">
        <v>134</v>
      </c>
      <c r="B19" s="247">
        <v>30</v>
      </c>
      <c r="C19" s="250" t="s">
        <v>62</v>
      </c>
      <c r="D19" s="192">
        <v>1.3333333333333333</v>
      </c>
      <c r="E19" s="193">
        <v>0.33333333333333331</v>
      </c>
      <c r="F19" s="125">
        <v>0</v>
      </c>
      <c r="G19" s="125">
        <v>0.2</v>
      </c>
      <c r="H19" s="192">
        <v>6.6666666666666666E-2</v>
      </c>
      <c r="I19" s="193">
        <v>6.6666666666666666E-2</v>
      </c>
      <c r="J19" s="125">
        <v>0</v>
      </c>
      <c r="K19" s="125">
        <v>0</v>
      </c>
      <c r="L19" s="192">
        <v>0</v>
      </c>
      <c r="M19" s="193">
        <v>6.6666666666666666E-2</v>
      </c>
      <c r="N19" s="125">
        <v>0.16666666666666666</v>
      </c>
      <c r="O19" s="125">
        <v>3.3333333333333333E-2</v>
      </c>
      <c r="P19" s="192">
        <v>0.16666666666666666</v>
      </c>
      <c r="Q19" s="193">
        <v>0.3</v>
      </c>
      <c r="R19" s="125">
        <v>3.3333333333333333E-2</v>
      </c>
      <c r="S19" s="125">
        <v>6.6666666666666666E-2</v>
      </c>
      <c r="T19" s="192">
        <v>2.8333333333333326</v>
      </c>
      <c r="U19" s="193">
        <v>2.3000000000000003</v>
      </c>
      <c r="V19" s="125">
        <v>1.1666666666666661</v>
      </c>
      <c r="W19" s="123">
        <v>0.80000000000000038</v>
      </c>
    </row>
    <row r="20" spans="1:23" x14ac:dyDescent="0.2">
      <c r="A20" s="249" t="s">
        <v>134</v>
      </c>
      <c r="B20" s="247">
        <v>30</v>
      </c>
      <c r="C20" s="250" t="s">
        <v>50</v>
      </c>
      <c r="D20" s="192">
        <v>1</v>
      </c>
      <c r="E20" s="193">
        <v>0</v>
      </c>
      <c r="F20" s="125">
        <v>0</v>
      </c>
      <c r="G20" s="125">
        <v>0</v>
      </c>
      <c r="H20" s="192">
        <v>0</v>
      </c>
      <c r="I20" s="193">
        <v>0</v>
      </c>
      <c r="J20" s="125">
        <v>0</v>
      </c>
      <c r="K20" s="125">
        <v>0</v>
      </c>
      <c r="L20" s="192">
        <v>0</v>
      </c>
      <c r="M20" s="193">
        <v>0</v>
      </c>
      <c r="N20" s="125">
        <v>0</v>
      </c>
      <c r="O20" s="125">
        <v>0</v>
      </c>
      <c r="P20" s="192">
        <v>0</v>
      </c>
      <c r="Q20" s="193">
        <v>0</v>
      </c>
      <c r="R20" s="125">
        <v>0</v>
      </c>
      <c r="S20" s="125">
        <v>0</v>
      </c>
      <c r="T20" s="192">
        <v>1</v>
      </c>
      <c r="U20" s="193">
        <v>1</v>
      </c>
      <c r="V20" s="125">
        <v>0</v>
      </c>
      <c r="W20" s="123">
        <v>0</v>
      </c>
    </row>
    <row r="21" spans="1:23" x14ac:dyDescent="0.2">
      <c r="A21" s="249"/>
      <c r="B21" s="247"/>
      <c r="C21" s="250"/>
      <c r="D21" s="192"/>
      <c r="E21" s="193"/>
      <c r="F21" s="125"/>
      <c r="G21" s="125"/>
      <c r="H21" s="192"/>
      <c r="I21" s="193"/>
      <c r="J21" s="125"/>
      <c r="K21" s="125"/>
      <c r="L21" s="192"/>
      <c r="M21" s="193"/>
      <c r="N21" s="125"/>
      <c r="O21" s="125"/>
      <c r="P21" s="192"/>
      <c r="Q21" s="193"/>
      <c r="R21" s="125"/>
      <c r="S21" s="125"/>
      <c r="T21" s="192"/>
      <c r="U21" s="193"/>
      <c r="V21" s="125"/>
      <c r="W21" s="123"/>
    </row>
    <row r="22" spans="1:23" x14ac:dyDescent="0.2">
      <c r="A22" s="249" t="s">
        <v>113</v>
      </c>
      <c r="B22" s="247">
        <v>39</v>
      </c>
      <c r="C22" s="250" t="s">
        <v>62</v>
      </c>
      <c r="D22" s="192">
        <v>1.3333333333333333</v>
      </c>
      <c r="E22" s="193">
        <v>0.38461538461538464</v>
      </c>
      <c r="F22" s="125">
        <v>0.23076923076923078</v>
      </c>
      <c r="G22" s="125">
        <v>0.12820512820512819</v>
      </c>
      <c r="H22" s="192">
        <v>0.20512820512820512</v>
      </c>
      <c r="I22" s="193">
        <v>0.17948717948717949</v>
      </c>
      <c r="J22" s="125">
        <v>5.128205128205128E-2</v>
      </c>
      <c r="K22" s="125">
        <v>0</v>
      </c>
      <c r="L22" s="192">
        <v>0</v>
      </c>
      <c r="M22" s="193">
        <v>0</v>
      </c>
      <c r="N22" s="125">
        <v>0.58974358974358976</v>
      </c>
      <c r="O22" s="125">
        <v>0.12820512820512819</v>
      </c>
      <c r="P22" s="192">
        <v>0.66666666666666663</v>
      </c>
      <c r="Q22" s="193">
        <v>0.46153846153846156</v>
      </c>
      <c r="R22" s="125">
        <v>0.12820512820512819</v>
      </c>
      <c r="S22" s="125">
        <v>0.12820512820512819</v>
      </c>
      <c r="T22" s="192">
        <v>4.615384615384615</v>
      </c>
      <c r="U22" s="193">
        <v>3.9102564102564097</v>
      </c>
      <c r="V22" s="125">
        <v>2.8974358974358974</v>
      </c>
      <c r="W22" s="123">
        <v>2.3846153846153841</v>
      </c>
    </row>
    <row r="23" spans="1:23" x14ac:dyDescent="0.2">
      <c r="A23" s="249" t="s">
        <v>113</v>
      </c>
      <c r="B23" s="247">
        <v>39</v>
      </c>
      <c r="C23" s="250" t="s">
        <v>50</v>
      </c>
      <c r="D23" s="192">
        <v>1</v>
      </c>
      <c r="E23" s="193">
        <v>0</v>
      </c>
      <c r="F23" s="125">
        <v>0</v>
      </c>
      <c r="G23" s="125">
        <v>0</v>
      </c>
      <c r="H23" s="192">
        <v>0</v>
      </c>
      <c r="I23" s="193">
        <v>0</v>
      </c>
      <c r="J23" s="125">
        <v>0</v>
      </c>
      <c r="K23" s="125">
        <v>0</v>
      </c>
      <c r="L23" s="192">
        <v>0</v>
      </c>
      <c r="M23" s="193">
        <v>0</v>
      </c>
      <c r="N23" s="125">
        <v>1</v>
      </c>
      <c r="O23" s="125">
        <v>0</v>
      </c>
      <c r="P23" s="192">
        <v>0</v>
      </c>
      <c r="Q23" s="193">
        <v>0</v>
      </c>
      <c r="R23" s="125">
        <v>0</v>
      </c>
      <c r="S23" s="125">
        <v>0</v>
      </c>
      <c r="T23" s="192">
        <v>2</v>
      </c>
      <c r="U23" s="193">
        <v>2</v>
      </c>
      <c r="V23" s="125">
        <v>1</v>
      </c>
      <c r="W23" s="123">
        <v>1</v>
      </c>
    </row>
    <row r="24" spans="1:23" x14ac:dyDescent="0.2">
      <c r="A24" s="249"/>
      <c r="B24" s="247"/>
      <c r="C24" s="250"/>
      <c r="D24" s="192"/>
      <c r="E24" s="193"/>
      <c r="F24" s="125"/>
      <c r="G24" s="125"/>
      <c r="H24" s="192"/>
      <c r="I24" s="193"/>
      <c r="J24" s="125"/>
      <c r="K24" s="125"/>
      <c r="L24" s="192"/>
      <c r="M24" s="193"/>
      <c r="N24" s="125"/>
      <c r="O24" s="125"/>
      <c r="P24" s="192"/>
      <c r="Q24" s="193"/>
      <c r="R24" s="125"/>
      <c r="S24" s="125"/>
      <c r="T24" s="192"/>
      <c r="U24" s="193"/>
      <c r="V24" s="125"/>
      <c r="W24" s="123"/>
    </row>
    <row r="25" spans="1:23" x14ac:dyDescent="0.2">
      <c r="A25" s="249" t="s">
        <v>114</v>
      </c>
      <c r="B25" s="247">
        <v>30</v>
      </c>
      <c r="C25" s="250" t="s">
        <v>62</v>
      </c>
      <c r="D25" s="192">
        <v>1.4</v>
      </c>
      <c r="E25" s="193">
        <v>0.2</v>
      </c>
      <c r="F25" s="125">
        <v>0.9</v>
      </c>
      <c r="G25" s="125">
        <v>0.3</v>
      </c>
      <c r="H25" s="192">
        <v>0.73333333333333328</v>
      </c>
      <c r="I25" s="193">
        <v>0.16666666666666666</v>
      </c>
      <c r="J25" s="125">
        <v>3.3333333333333333E-2</v>
      </c>
      <c r="K25" s="125">
        <v>6.6666666666666666E-2</v>
      </c>
      <c r="L25" s="192">
        <v>0</v>
      </c>
      <c r="M25" s="193">
        <v>3.3333333333333333E-2</v>
      </c>
      <c r="N25" s="125">
        <v>1.2666666666666666</v>
      </c>
      <c r="O25" s="125">
        <v>0.2</v>
      </c>
      <c r="P25" s="192">
        <v>2.0333333333333332</v>
      </c>
      <c r="Q25" s="193">
        <v>1.2666666666666666</v>
      </c>
      <c r="R25" s="125">
        <v>0.93333333333333335</v>
      </c>
      <c r="S25" s="125">
        <v>0</v>
      </c>
      <c r="T25" s="192">
        <v>9.5333333333333332</v>
      </c>
      <c r="U25" s="193">
        <v>8.4166666666666661</v>
      </c>
      <c r="V25" s="125">
        <v>7.9333333333333327</v>
      </c>
      <c r="W25" s="123">
        <v>6.9166666666666661</v>
      </c>
    </row>
    <row r="26" spans="1:23" x14ac:dyDescent="0.2">
      <c r="A26" s="249" t="s">
        <v>114</v>
      </c>
      <c r="B26" s="247">
        <v>30</v>
      </c>
      <c r="C26" s="250" t="s">
        <v>50</v>
      </c>
      <c r="D26" s="192">
        <v>1</v>
      </c>
      <c r="E26" s="193">
        <v>0</v>
      </c>
      <c r="F26" s="125">
        <v>1</v>
      </c>
      <c r="G26" s="125">
        <v>0</v>
      </c>
      <c r="H26" s="192">
        <v>1</v>
      </c>
      <c r="I26" s="193">
        <v>0</v>
      </c>
      <c r="J26" s="125">
        <v>0</v>
      </c>
      <c r="K26" s="125">
        <v>0</v>
      </c>
      <c r="L26" s="192">
        <v>0</v>
      </c>
      <c r="M26" s="193">
        <v>0</v>
      </c>
      <c r="N26" s="125">
        <v>1</v>
      </c>
      <c r="O26" s="125">
        <v>0</v>
      </c>
      <c r="P26" s="192">
        <v>2</v>
      </c>
      <c r="Q26" s="193">
        <v>0</v>
      </c>
      <c r="R26" s="125">
        <v>1</v>
      </c>
      <c r="S26" s="125">
        <v>0</v>
      </c>
      <c r="T26" s="192">
        <v>7</v>
      </c>
      <c r="U26" s="193">
        <v>7</v>
      </c>
      <c r="V26" s="125">
        <v>6</v>
      </c>
      <c r="W26" s="123">
        <v>6</v>
      </c>
    </row>
    <row r="27" spans="1:23" x14ac:dyDescent="0.2">
      <c r="A27" s="249"/>
      <c r="B27" s="247"/>
      <c r="C27" s="250"/>
      <c r="D27" s="192"/>
      <c r="E27" s="193"/>
      <c r="F27" s="125"/>
      <c r="G27" s="125"/>
      <c r="H27" s="192"/>
      <c r="I27" s="193"/>
      <c r="J27" s="125"/>
      <c r="K27" s="125"/>
      <c r="L27" s="192"/>
      <c r="M27" s="193"/>
      <c r="N27" s="125"/>
      <c r="O27" s="125"/>
      <c r="P27" s="192"/>
      <c r="Q27" s="193"/>
      <c r="R27" s="125"/>
      <c r="S27" s="125"/>
      <c r="T27" s="192"/>
      <c r="U27" s="193"/>
      <c r="V27" s="125"/>
      <c r="W27" s="123"/>
    </row>
    <row r="28" spans="1:23" x14ac:dyDescent="0.2">
      <c r="A28" s="249" t="s">
        <v>115</v>
      </c>
      <c r="B28" s="247">
        <v>15</v>
      </c>
      <c r="C28" s="250" t="s">
        <v>62</v>
      </c>
      <c r="D28" s="192">
        <v>1.6</v>
      </c>
      <c r="E28" s="193">
        <v>0.26666666666666666</v>
      </c>
      <c r="F28" s="125">
        <v>1.3333333333333333</v>
      </c>
      <c r="G28" s="125">
        <v>6.6666666666666666E-2</v>
      </c>
      <c r="H28" s="192">
        <v>2.2666666666666666</v>
      </c>
      <c r="I28" s="193">
        <v>0.2</v>
      </c>
      <c r="J28" s="125">
        <v>0.13333333333333333</v>
      </c>
      <c r="K28" s="125">
        <v>0</v>
      </c>
      <c r="L28" s="192">
        <v>6.6666666666666666E-2</v>
      </c>
      <c r="M28" s="193">
        <v>6.6666666666666666E-2</v>
      </c>
      <c r="N28" s="125">
        <v>1.8666666666666667</v>
      </c>
      <c r="O28" s="125">
        <v>0</v>
      </c>
      <c r="P28" s="192">
        <v>5.8</v>
      </c>
      <c r="Q28" s="193">
        <v>6.6666666666666666E-2</v>
      </c>
      <c r="R28" s="125">
        <v>2.5333333333333332</v>
      </c>
      <c r="S28" s="125">
        <v>0</v>
      </c>
      <c r="T28" s="192">
        <v>16.266666666666666</v>
      </c>
      <c r="U28" s="193">
        <v>15.933333333333334</v>
      </c>
      <c r="V28" s="125">
        <v>14.399999999999999</v>
      </c>
      <c r="W28" s="123">
        <v>14.200000000000001</v>
      </c>
    </row>
    <row r="29" spans="1:23" x14ac:dyDescent="0.2">
      <c r="A29" s="249" t="s">
        <v>115</v>
      </c>
      <c r="B29" s="247">
        <v>15</v>
      </c>
      <c r="C29" s="250" t="s">
        <v>50</v>
      </c>
      <c r="D29" s="192">
        <v>2</v>
      </c>
      <c r="E29" s="193">
        <v>0</v>
      </c>
      <c r="F29" s="125">
        <v>1</v>
      </c>
      <c r="G29" s="125">
        <v>0</v>
      </c>
      <c r="H29" s="192">
        <v>2</v>
      </c>
      <c r="I29" s="193">
        <v>0</v>
      </c>
      <c r="J29" s="125">
        <v>0</v>
      </c>
      <c r="K29" s="125">
        <v>0</v>
      </c>
      <c r="L29" s="192">
        <v>0</v>
      </c>
      <c r="M29" s="193">
        <v>0</v>
      </c>
      <c r="N29" s="125">
        <v>2</v>
      </c>
      <c r="O29" s="125">
        <v>0</v>
      </c>
      <c r="P29" s="192">
        <v>5</v>
      </c>
      <c r="Q29" s="193">
        <v>0</v>
      </c>
      <c r="R29" s="125">
        <v>1</v>
      </c>
      <c r="S29" s="125">
        <v>0</v>
      </c>
      <c r="T29" s="192">
        <v>13</v>
      </c>
      <c r="U29" s="193">
        <v>13</v>
      </c>
      <c r="V29" s="125">
        <v>11</v>
      </c>
      <c r="W29" s="123">
        <v>11</v>
      </c>
    </row>
    <row r="30" spans="1:23" x14ac:dyDescent="0.2">
      <c r="A30" s="249"/>
      <c r="B30" s="247"/>
      <c r="C30" s="250"/>
      <c r="D30" s="192"/>
      <c r="E30" s="193"/>
      <c r="F30" s="125"/>
      <c r="G30" s="125"/>
      <c r="H30" s="192"/>
      <c r="I30" s="193"/>
      <c r="J30" s="125"/>
      <c r="K30" s="125"/>
      <c r="L30" s="192"/>
      <c r="M30" s="193"/>
      <c r="N30" s="125"/>
      <c r="O30" s="125"/>
      <c r="P30" s="192"/>
      <c r="Q30" s="193"/>
      <c r="R30" s="125"/>
      <c r="S30" s="125"/>
      <c r="T30" s="192"/>
      <c r="U30" s="193"/>
      <c r="V30" s="125"/>
      <c r="W30" s="123"/>
    </row>
    <row r="31" spans="1:23" x14ac:dyDescent="0.2">
      <c r="A31" s="249" t="s">
        <v>116</v>
      </c>
      <c r="B31" s="247">
        <v>14</v>
      </c>
      <c r="C31" s="250" t="s">
        <v>62</v>
      </c>
      <c r="D31" s="192">
        <v>2.1428571428571428</v>
      </c>
      <c r="E31" s="193">
        <v>7.1428571428571425E-2</v>
      </c>
      <c r="F31" s="125">
        <v>8.5714285714285712</v>
      </c>
      <c r="G31" s="125">
        <v>0</v>
      </c>
      <c r="H31" s="192">
        <v>7.0714285714285712</v>
      </c>
      <c r="I31" s="193">
        <v>7.1428571428571425E-2</v>
      </c>
      <c r="J31" s="125">
        <v>0.5714285714285714</v>
      </c>
      <c r="K31" s="125">
        <v>7.1428571428571425E-2</v>
      </c>
      <c r="L31" s="192">
        <v>2.3571428571428572</v>
      </c>
      <c r="M31" s="193">
        <v>0</v>
      </c>
      <c r="N31" s="125">
        <v>13.571428571428571</v>
      </c>
      <c r="O31" s="125">
        <v>0</v>
      </c>
      <c r="P31" s="192">
        <v>38.785714285714285</v>
      </c>
      <c r="Q31" s="193">
        <v>1.4285714285714286</v>
      </c>
      <c r="R31" s="125">
        <v>26.142857142857142</v>
      </c>
      <c r="S31" s="125">
        <v>3.9285714285714284</v>
      </c>
      <c r="T31" s="192">
        <v>104.78571428571428</v>
      </c>
      <c r="U31" s="193">
        <v>102</v>
      </c>
      <c r="V31" s="125">
        <v>102.57142857142857</v>
      </c>
      <c r="W31" s="123">
        <v>99.821428571428569</v>
      </c>
    </row>
    <row r="32" spans="1:23" x14ac:dyDescent="0.2">
      <c r="A32" s="251" t="s">
        <v>116</v>
      </c>
      <c r="B32" s="256">
        <v>14</v>
      </c>
      <c r="C32" s="253" t="s">
        <v>50</v>
      </c>
      <c r="D32" s="401">
        <v>2</v>
      </c>
      <c r="E32" s="402">
        <v>0</v>
      </c>
      <c r="F32" s="299">
        <v>5.5</v>
      </c>
      <c r="G32" s="299">
        <v>0</v>
      </c>
      <c r="H32" s="401">
        <v>4</v>
      </c>
      <c r="I32" s="402">
        <v>0</v>
      </c>
      <c r="J32" s="299">
        <v>0</v>
      </c>
      <c r="K32" s="299">
        <v>0</v>
      </c>
      <c r="L32" s="401">
        <v>0</v>
      </c>
      <c r="M32" s="402">
        <v>0</v>
      </c>
      <c r="N32" s="299">
        <v>5.5</v>
      </c>
      <c r="O32" s="299">
        <v>0</v>
      </c>
      <c r="P32" s="401">
        <v>14</v>
      </c>
      <c r="Q32" s="402">
        <v>0</v>
      </c>
      <c r="R32" s="299">
        <v>14</v>
      </c>
      <c r="S32" s="299">
        <v>0</v>
      </c>
      <c r="T32" s="401">
        <v>45</v>
      </c>
      <c r="U32" s="402">
        <v>45</v>
      </c>
      <c r="V32" s="299">
        <v>43</v>
      </c>
      <c r="W32" s="300">
        <v>43</v>
      </c>
    </row>
    <row r="33" spans="2:2" x14ac:dyDescent="0.2">
      <c r="B33" s="218"/>
    </row>
    <row r="34" spans="2:2" x14ac:dyDescent="0.2">
      <c r="B34" s="218"/>
    </row>
    <row r="35" spans="2:2" x14ac:dyDescent="0.2">
      <c r="B35" s="218"/>
    </row>
    <row r="36" spans="2:2" x14ac:dyDescent="0.2">
      <c r="B36" s="218"/>
    </row>
    <row r="37" spans="2:2" x14ac:dyDescent="0.2">
      <c r="B37" s="218"/>
    </row>
    <row r="38" spans="2:2" x14ac:dyDescent="0.2">
      <c r="B38" s="218"/>
    </row>
    <row r="39" spans="2:2" x14ac:dyDescent="0.2">
      <c r="B39" s="218"/>
    </row>
    <row r="40" spans="2:2" x14ac:dyDescent="0.2">
      <c r="B40" s="218"/>
    </row>
    <row r="41" spans="2:2" x14ac:dyDescent="0.2">
      <c r="B41" s="218"/>
    </row>
    <row r="42" spans="2:2" x14ac:dyDescent="0.2">
      <c r="B42" s="218"/>
    </row>
    <row r="43" spans="2:2" x14ac:dyDescent="0.2">
      <c r="B43" s="218"/>
    </row>
    <row r="44" spans="2:2" x14ac:dyDescent="0.2">
      <c r="B44" s="218"/>
    </row>
    <row r="45" spans="2:2" x14ac:dyDescent="0.2">
      <c r="B45" s="218"/>
    </row>
    <row r="46" spans="2:2" x14ac:dyDescent="0.2">
      <c r="B46" s="218"/>
    </row>
    <row r="47" spans="2:2" x14ac:dyDescent="0.2">
      <c r="B47" s="218"/>
    </row>
    <row r="48" spans="2:2" x14ac:dyDescent="0.2">
      <c r="B48" s="218"/>
    </row>
    <row r="49" spans="2:2" x14ac:dyDescent="0.2">
      <c r="B49" s="218"/>
    </row>
    <row r="50" spans="2:2" x14ac:dyDescent="0.2">
      <c r="B50" s="218"/>
    </row>
    <row r="51" spans="2:2" x14ac:dyDescent="0.2">
      <c r="B51" s="218"/>
    </row>
    <row r="52" spans="2:2" x14ac:dyDescent="0.2">
      <c r="B52" s="218"/>
    </row>
    <row r="53" spans="2:2" x14ac:dyDescent="0.2">
      <c r="B53" s="218"/>
    </row>
    <row r="54" spans="2:2" x14ac:dyDescent="0.2">
      <c r="B54" s="218"/>
    </row>
    <row r="55" spans="2:2" x14ac:dyDescent="0.2">
      <c r="B55" s="218"/>
    </row>
    <row r="56" spans="2:2" x14ac:dyDescent="0.2">
      <c r="B56" s="218"/>
    </row>
    <row r="57" spans="2:2" x14ac:dyDescent="0.2">
      <c r="B57" s="218"/>
    </row>
    <row r="58" spans="2:2" x14ac:dyDescent="0.2">
      <c r="B58" s="218"/>
    </row>
    <row r="59" spans="2:2" x14ac:dyDescent="0.2">
      <c r="B59" s="218"/>
    </row>
    <row r="60" spans="2:2" x14ac:dyDescent="0.2">
      <c r="B60" s="218"/>
    </row>
    <row r="61" spans="2:2" x14ac:dyDescent="0.2">
      <c r="B61" s="218"/>
    </row>
    <row r="62" spans="2:2" x14ac:dyDescent="0.2">
      <c r="B62" s="218"/>
    </row>
    <row r="63" spans="2:2" x14ac:dyDescent="0.2">
      <c r="B63" s="218"/>
    </row>
  </sheetData>
  <hyperlinks>
    <hyperlink ref="A1"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heetViews>
  <sheetFormatPr defaultRowHeight="12.75" x14ac:dyDescent="0.2"/>
  <cols>
    <col min="1" max="1" width="14.140625" customWidth="1"/>
    <col min="2" max="2" width="18.5703125" customWidth="1"/>
    <col min="3" max="3" width="10" customWidth="1"/>
    <col min="4" max="4" width="12.85546875" customWidth="1"/>
    <col min="6" max="6" width="11.42578125" customWidth="1"/>
    <col min="7" max="7" width="15.28515625" customWidth="1"/>
    <col min="8" max="8" width="14.5703125" customWidth="1"/>
    <col min="11" max="11" width="12.7109375" customWidth="1"/>
    <col min="12" max="12" width="11.42578125" customWidth="1"/>
    <col min="13" max="13" width="10.85546875" customWidth="1"/>
    <col min="14" max="14" width="12.140625" customWidth="1"/>
    <col min="17" max="17" width="10.85546875" customWidth="1"/>
    <col min="18" max="18" width="13.28515625" customWidth="1"/>
  </cols>
  <sheetData>
    <row r="1" spans="1:18" s="213" customFormat="1" x14ac:dyDescent="0.2">
      <c r="A1" s="367" t="s">
        <v>162</v>
      </c>
    </row>
    <row r="2" spans="1:18" s="213" customFormat="1" x14ac:dyDescent="0.2">
      <c r="A2" s="676"/>
    </row>
    <row r="3" spans="1:18" ht="30" customHeight="1" x14ac:dyDescent="0.35">
      <c r="A3" s="969" t="s">
        <v>130</v>
      </c>
      <c r="B3" s="326"/>
      <c r="C3" s="1139" t="s">
        <v>123</v>
      </c>
      <c r="D3" s="1140"/>
      <c r="E3" s="1140"/>
      <c r="F3" s="1140"/>
      <c r="G3" s="1140"/>
      <c r="H3" s="1140"/>
      <c r="I3" s="1140"/>
      <c r="J3" s="1140"/>
      <c r="K3" s="1140"/>
      <c r="L3" s="1140"/>
      <c r="M3" s="1140"/>
      <c r="N3" s="1140"/>
      <c r="O3" s="1140"/>
      <c r="P3" s="1140"/>
      <c r="Q3" s="1140"/>
      <c r="R3" s="1141"/>
    </row>
    <row r="4" spans="1:18" ht="39" thickBot="1" x14ac:dyDescent="0.25">
      <c r="A4" s="412" t="s">
        <v>158</v>
      </c>
      <c r="B4" s="471" t="s">
        <v>109</v>
      </c>
      <c r="C4" s="472" t="s">
        <v>29</v>
      </c>
      <c r="D4" s="473" t="s">
        <v>30</v>
      </c>
      <c r="E4" s="472" t="s">
        <v>31</v>
      </c>
      <c r="F4" s="473" t="s">
        <v>32</v>
      </c>
      <c r="G4" s="472" t="s">
        <v>33</v>
      </c>
      <c r="H4" s="473" t="s">
        <v>34</v>
      </c>
      <c r="I4" s="472" t="s">
        <v>35</v>
      </c>
      <c r="J4" s="473" t="s">
        <v>36</v>
      </c>
      <c r="K4" s="472" t="s">
        <v>37</v>
      </c>
      <c r="L4" s="473" t="s">
        <v>38</v>
      </c>
      <c r="M4" s="472" t="s">
        <v>39</v>
      </c>
      <c r="N4" s="473" t="s">
        <v>40</v>
      </c>
      <c r="O4" s="472" t="s">
        <v>41</v>
      </c>
      <c r="P4" s="473" t="s">
        <v>42</v>
      </c>
      <c r="Q4" s="472" t="s">
        <v>43</v>
      </c>
      <c r="R4" s="473" t="s">
        <v>44</v>
      </c>
    </row>
    <row r="5" spans="1:18" ht="13.5" thickTop="1" x14ac:dyDescent="0.2">
      <c r="A5" s="168" t="s">
        <v>117</v>
      </c>
      <c r="B5" s="169" t="s">
        <v>62</v>
      </c>
      <c r="C5" s="419">
        <v>0</v>
      </c>
      <c r="D5" s="173">
        <v>30000</v>
      </c>
      <c r="E5" s="419"/>
      <c r="F5" s="173"/>
      <c r="G5" s="419">
        <v>37166.666666666664</v>
      </c>
      <c r="H5" s="173"/>
      <c r="I5" s="419"/>
      <c r="J5" s="173"/>
      <c r="K5" s="419"/>
      <c r="L5" s="173">
        <v>43000</v>
      </c>
      <c r="M5" s="419">
        <v>39000</v>
      </c>
      <c r="N5" s="173"/>
      <c r="O5" s="419"/>
      <c r="P5" s="173" t="s">
        <v>118</v>
      </c>
      <c r="Q5" s="419" t="s">
        <v>118</v>
      </c>
      <c r="R5" s="176"/>
    </row>
    <row r="6" spans="1:18" x14ac:dyDescent="0.2">
      <c r="A6" s="184" t="s">
        <v>117</v>
      </c>
      <c r="B6" s="170" t="s">
        <v>50</v>
      </c>
      <c r="C6" s="404">
        <v>0</v>
      </c>
      <c r="D6" s="174">
        <v>30000</v>
      </c>
      <c r="E6" s="404"/>
      <c r="F6" s="174"/>
      <c r="G6" s="404">
        <v>39000</v>
      </c>
      <c r="H6" s="174"/>
      <c r="I6" s="404"/>
      <c r="J6" s="174"/>
      <c r="K6" s="404"/>
      <c r="L6" s="174">
        <v>40000</v>
      </c>
      <c r="M6" s="404">
        <v>36000</v>
      </c>
      <c r="N6" s="174"/>
      <c r="O6" s="404"/>
      <c r="P6" s="174" t="s">
        <v>118</v>
      </c>
      <c r="Q6" s="404" t="s">
        <v>118</v>
      </c>
      <c r="R6" s="177"/>
    </row>
    <row r="7" spans="1:18" x14ac:dyDescent="0.2">
      <c r="A7" s="184" t="s">
        <v>117</v>
      </c>
      <c r="B7" s="170" t="s">
        <v>110</v>
      </c>
      <c r="C7" s="260">
        <v>2</v>
      </c>
      <c r="D7" s="146">
        <v>1</v>
      </c>
      <c r="E7" s="260">
        <v>0</v>
      </c>
      <c r="F7" s="146">
        <v>0</v>
      </c>
      <c r="G7" s="260">
        <v>6</v>
      </c>
      <c r="H7" s="146">
        <v>0</v>
      </c>
      <c r="I7" s="260">
        <v>0</v>
      </c>
      <c r="J7" s="146">
        <v>0</v>
      </c>
      <c r="K7" s="260">
        <v>0</v>
      </c>
      <c r="L7" s="146">
        <v>3</v>
      </c>
      <c r="M7" s="260">
        <v>3</v>
      </c>
      <c r="N7" s="146">
        <v>0</v>
      </c>
      <c r="O7" s="260">
        <v>0</v>
      </c>
      <c r="P7" s="146">
        <v>1</v>
      </c>
      <c r="Q7" s="260">
        <v>1</v>
      </c>
      <c r="R7" s="178">
        <v>0</v>
      </c>
    </row>
    <row r="8" spans="1:18" x14ac:dyDescent="0.2">
      <c r="A8" s="184" t="s">
        <v>117</v>
      </c>
      <c r="B8" s="170" t="s">
        <v>119</v>
      </c>
      <c r="C8" s="404">
        <v>0</v>
      </c>
      <c r="D8" s="174">
        <v>30000</v>
      </c>
      <c r="E8" s="404"/>
      <c r="F8" s="174"/>
      <c r="G8" s="404">
        <v>35750</v>
      </c>
      <c r="H8" s="174"/>
      <c r="I8" s="404"/>
      <c r="J8" s="174"/>
      <c r="K8" s="404"/>
      <c r="L8" s="174">
        <v>32000</v>
      </c>
      <c r="M8" s="404">
        <v>36000</v>
      </c>
      <c r="N8" s="174"/>
      <c r="O8" s="404"/>
      <c r="P8" s="174" t="s">
        <v>118</v>
      </c>
      <c r="Q8" s="404" t="s">
        <v>118</v>
      </c>
      <c r="R8" s="177"/>
    </row>
    <row r="9" spans="1:18" x14ac:dyDescent="0.2">
      <c r="A9" s="184" t="s">
        <v>117</v>
      </c>
      <c r="B9" s="170" t="s">
        <v>120</v>
      </c>
      <c r="C9" s="404">
        <v>0</v>
      </c>
      <c r="D9" s="174">
        <v>30000</v>
      </c>
      <c r="E9" s="404"/>
      <c r="F9" s="174"/>
      <c r="G9" s="404">
        <v>40000</v>
      </c>
      <c r="H9" s="174"/>
      <c r="I9" s="404"/>
      <c r="J9" s="174"/>
      <c r="K9" s="404"/>
      <c r="L9" s="174">
        <v>52500</v>
      </c>
      <c r="M9" s="404">
        <v>40500</v>
      </c>
      <c r="N9" s="174"/>
      <c r="O9" s="404"/>
      <c r="P9" s="174" t="s">
        <v>118</v>
      </c>
      <c r="Q9" s="404" t="s">
        <v>118</v>
      </c>
      <c r="R9" s="177"/>
    </row>
    <row r="10" spans="1:18" s="213" customFormat="1" x14ac:dyDescent="0.2">
      <c r="A10" s="327"/>
      <c r="B10" s="304"/>
      <c r="C10" s="404"/>
      <c r="D10" s="306"/>
      <c r="E10" s="404"/>
      <c r="F10" s="306"/>
      <c r="G10" s="404"/>
      <c r="H10" s="306"/>
      <c r="I10" s="404"/>
      <c r="J10" s="306"/>
      <c r="K10" s="404"/>
      <c r="L10" s="306"/>
      <c r="M10" s="404"/>
      <c r="N10" s="306"/>
      <c r="O10" s="404"/>
      <c r="P10" s="306"/>
      <c r="Q10" s="404"/>
      <c r="R10" s="309"/>
    </row>
    <row r="11" spans="1:18" x14ac:dyDescent="0.2">
      <c r="A11" s="184" t="s">
        <v>111</v>
      </c>
      <c r="B11" s="170" t="s">
        <v>62</v>
      </c>
      <c r="C11" s="404">
        <v>65000</v>
      </c>
      <c r="D11" s="174">
        <v>36666.666666666664</v>
      </c>
      <c r="E11" s="404"/>
      <c r="F11" s="174"/>
      <c r="G11" s="404">
        <v>31666.666666666668</v>
      </c>
      <c r="H11" s="174"/>
      <c r="I11" s="404" t="s">
        <v>118</v>
      </c>
      <c r="J11" s="174"/>
      <c r="K11" s="404" t="s">
        <v>118</v>
      </c>
      <c r="L11" s="174">
        <v>37600</v>
      </c>
      <c r="M11" s="404">
        <v>39396.666666666664</v>
      </c>
      <c r="N11" s="174"/>
      <c r="O11" s="404"/>
      <c r="P11" s="174">
        <v>47399.6</v>
      </c>
      <c r="Q11" s="404">
        <v>38500</v>
      </c>
      <c r="R11" s="177"/>
    </row>
    <row r="12" spans="1:18" x14ac:dyDescent="0.2">
      <c r="A12" s="184" t="s">
        <v>111</v>
      </c>
      <c r="B12" s="170" t="s">
        <v>50</v>
      </c>
      <c r="C12" s="404">
        <v>67500</v>
      </c>
      <c r="D12" s="174">
        <v>38000</v>
      </c>
      <c r="E12" s="404"/>
      <c r="F12" s="174"/>
      <c r="G12" s="404">
        <v>25000</v>
      </c>
      <c r="H12" s="174"/>
      <c r="I12" s="404" t="s">
        <v>118</v>
      </c>
      <c r="J12" s="174"/>
      <c r="K12" s="404" t="s">
        <v>118</v>
      </c>
      <c r="L12" s="174">
        <v>38000</v>
      </c>
      <c r="M12" s="404">
        <v>35570</v>
      </c>
      <c r="N12" s="174"/>
      <c r="O12" s="404"/>
      <c r="P12" s="174">
        <v>54998</v>
      </c>
      <c r="Q12" s="404" t="s">
        <v>118</v>
      </c>
      <c r="R12" s="177"/>
    </row>
    <row r="13" spans="1:18" x14ac:dyDescent="0.2">
      <c r="A13" s="184" t="s">
        <v>111</v>
      </c>
      <c r="B13" s="170" t="s">
        <v>110</v>
      </c>
      <c r="C13" s="260">
        <v>4</v>
      </c>
      <c r="D13" s="146">
        <v>3</v>
      </c>
      <c r="E13" s="260">
        <v>0</v>
      </c>
      <c r="F13" s="146">
        <v>0</v>
      </c>
      <c r="G13" s="260">
        <v>3</v>
      </c>
      <c r="H13" s="146">
        <v>0</v>
      </c>
      <c r="I13" s="260">
        <v>1</v>
      </c>
      <c r="J13" s="146">
        <v>0</v>
      </c>
      <c r="K13" s="260">
        <v>1</v>
      </c>
      <c r="L13" s="146">
        <v>5</v>
      </c>
      <c r="M13" s="260">
        <v>9</v>
      </c>
      <c r="N13" s="146">
        <v>0</v>
      </c>
      <c r="O13" s="260">
        <v>0</v>
      </c>
      <c r="P13" s="146">
        <v>5</v>
      </c>
      <c r="Q13" s="260">
        <v>2</v>
      </c>
      <c r="R13" s="178">
        <v>0</v>
      </c>
    </row>
    <row r="14" spans="1:18" x14ac:dyDescent="0.2">
      <c r="A14" s="184" t="s">
        <v>111</v>
      </c>
      <c r="B14" s="170" t="s">
        <v>119</v>
      </c>
      <c r="C14" s="404" t="s">
        <v>118</v>
      </c>
      <c r="D14" s="174" t="s">
        <v>118</v>
      </c>
      <c r="E14" s="404"/>
      <c r="F14" s="174"/>
      <c r="G14" s="404">
        <v>25000</v>
      </c>
      <c r="H14" s="174"/>
      <c r="I14" s="404" t="s">
        <v>118</v>
      </c>
      <c r="J14" s="174"/>
      <c r="K14" s="404" t="s">
        <v>118</v>
      </c>
      <c r="L14" s="174">
        <v>35000</v>
      </c>
      <c r="M14" s="404">
        <v>34000</v>
      </c>
      <c r="N14" s="174"/>
      <c r="O14" s="404"/>
      <c r="P14" s="174" t="s">
        <v>118</v>
      </c>
      <c r="Q14" s="404" t="s">
        <v>118</v>
      </c>
      <c r="R14" s="177"/>
    </row>
    <row r="15" spans="1:18" x14ac:dyDescent="0.2">
      <c r="A15" s="184" t="s">
        <v>111</v>
      </c>
      <c r="B15" s="170" t="s">
        <v>120</v>
      </c>
      <c r="C15" s="404" t="s">
        <v>118</v>
      </c>
      <c r="D15" s="174" t="s">
        <v>118</v>
      </c>
      <c r="E15" s="404"/>
      <c r="F15" s="174"/>
      <c r="G15" s="404">
        <v>35000</v>
      </c>
      <c r="H15" s="174"/>
      <c r="I15" s="404" t="s">
        <v>118</v>
      </c>
      <c r="J15" s="174"/>
      <c r="K15" s="404" t="s">
        <v>118</v>
      </c>
      <c r="L15" s="174">
        <v>40000</v>
      </c>
      <c r="M15" s="404">
        <v>40000</v>
      </c>
      <c r="N15" s="174"/>
      <c r="O15" s="404"/>
      <c r="P15" s="174" t="s">
        <v>118</v>
      </c>
      <c r="Q15" s="404" t="s">
        <v>118</v>
      </c>
      <c r="R15" s="177"/>
    </row>
    <row r="16" spans="1:18" s="213" customFormat="1" x14ac:dyDescent="0.2">
      <c r="A16" s="327"/>
      <c r="B16" s="304"/>
      <c r="C16" s="404"/>
      <c r="D16" s="306"/>
      <c r="E16" s="404"/>
      <c r="F16" s="306"/>
      <c r="G16" s="404"/>
      <c r="H16" s="306"/>
      <c r="I16" s="404"/>
      <c r="J16" s="306"/>
      <c r="K16" s="404"/>
      <c r="L16" s="306"/>
      <c r="M16" s="404"/>
      <c r="N16" s="306"/>
      <c r="O16" s="404"/>
      <c r="P16" s="306"/>
      <c r="Q16" s="404"/>
      <c r="R16" s="309"/>
    </row>
    <row r="17" spans="1:18" x14ac:dyDescent="0.2">
      <c r="A17" s="133" t="s">
        <v>4</v>
      </c>
      <c r="B17" s="175" t="s">
        <v>62</v>
      </c>
      <c r="C17" s="404">
        <v>43333.333333333336</v>
      </c>
      <c r="D17" s="174">
        <v>35000</v>
      </c>
      <c r="E17" s="404"/>
      <c r="F17" s="174"/>
      <c r="G17" s="404">
        <v>35333.333333333336</v>
      </c>
      <c r="H17" s="174"/>
      <c r="I17" s="404" t="s">
        <v>118</v>
      </c>
      <c r="J17" s="174"/>
      <c r="K17" s="404" t="s">
        <v>118</v>
      </c>
      <c r="L17" s="174">
        <v>39625</v>
      </c>
      <c r="M17" s="404">
        <v>39297.5</v>
      </c>
      <c r="N17" s="174"/>
      <c r="O17" s="404"/>
      <c r="P17" s="174">
        <v>42833</v>
      </c>
      <c r="Q17" s="404">
        <v>34666.666666666664</v>
      </c>
      <c r="R17" s="177"/>
    </row>
    <row r="18" spans="1:18" x14ac:dyDescent="0.2">
      <c r="A18" s="133" t="s">
        <v>4</v>
      </c>
      <c r="B18" s="175" t="s">
        <v>50</v>
      </c>
      <c r="C18" s="404">
        <v>45500</v>
      </c>
      <c r="D18" s="174">
        <v>35000</v>
      </c>
      <c r="E18" s="404"/>
      <c r="F18" s="174"/>
      <c r="G18" s="404">
        <v>38000</v>
      </c>
      <c r="H18" s="174"/>
      <c r="I18" s="404" t="s">
        <v>118</v>
      </c>
      <c r="J18" s="174"/>
      <c r="K18" s="404" t="s">
        <v>118</v>
      </c>
      <c r="L18" s="174">
        <v>39000</v>
      </c>
      <c r="M18" s="404">
        <v>36000</v>
      </c>
      <c r="N18" s="174"/>
      <c r="O18" s="404"/>
      <c r="P18" s="174">
        <v>42499</v>
      </c>
      <c r="Q18" s="404">
        <v>32000</v>
      </c>
      <c r="R18" s="177"/>
    </row>
    <row r="19" spans="1:18" x14ac:dyDescent="0.2">
      <c r="A19" s="133" t="s">
        <v>4</v>
      </c>
      <c r="B19" s="165" t="s">
        <v>110</v>
      </c>
      <c r="C19" s="260">
        <v>6</v>
      </c>
      <c r="D19" s="146">
        <v>4</v>
      </c>
      <c r="E19" s="260">
        <v>0</v>
      </c>
      <c r="F19" s="146">
        <v>0</v>
      </c>
      <c r="G19" s="260">
        <v>9</v>
      </c>
      <c r="H19" s="146">
        <v>0</v>
      </c>
      <c r="I19" s="260">
        <v>1</v>
      </c>
      <c r="J19" s="146">
        <v>0</v>
      </c>
      <c r="K19" s="260">
        <v>1</v>
      </c>
      <c r="L19" s="146">
        <v>8</v>
      </c>
      <c r="M19" s="260">
        <v>12</v>
      </c>
      <c r="N19" s="146">
        <v>0</v>
      </c>
      <c r="O19" s="260">
        <v>0</v>
      </c>
      <c r="P19" s="146">
        <v>6</v>
      </c>
      <c r="Q19" s="260">
        <v>3</v>
      </c>
      <c r="R19" s="178">
        <v>0</v>
      </c>
    </row>
    <row r="20" spans="1:18" x14ac:dyDescent="0.2">
      <c r="A20" s="133" t="s">
        <v>4</v>
      </c>
      <c r="B20" s="170" t="s">
        <v>119</v>
      </c>
      <c r="C20" s="404">
        <v>9000</v>
      </c>
      <c r="D20" s="174" t="s">
        <v>118</v>
      </c>
      <c r="E20" s="404"/>
      <c r="F20" s="174"/>
      <c r="G20" s="404">
        <v>25000</v>
      </c>
      <c r="H20" s="174"/>
      <c r="I20" s="404" t="s">
        <v>118</v>
      </c>
      <c r="J20" s="174"/>
      <c r="K20" s="404" t="s">
        <v>118</v>
      </c>
      <c r="L20" s="174">
        <v>35000</v>
      </c>
      <c r="M20" s="404">
        <v>34750</v>
      </c>
      <c r="N20" s="174"/>
      <c r="O20" s="404"/>
      <c r="P20" s="174">
        <v>24000</v>
      </c>
      <c r="Q20" s="404" t="s">
        <v>118</v>
      </c>
      <c r="R20" s="177"/>
    </row>
    <row r="21" spans="1:18" x14ac:dyDescent="0.2">
      <c r="A21" s="126" t="s">
        <v>4</v>
      </c>
      <c r="B21" s="171" t="s">
        <v>120</v>
      </c>
      <c r="C21" s="420">
        <v>73750</v>
      </c>
      <c r="D21" s="181" t="s">
        <v>118</v>
      </c>
      <c r="E21" s="420"/>
      <c r="F21" s="181"/>
      <c r="G21" s="420">
        <v>40000</v>
      </c>
      <c r="H21" s="181"/>
      <c r="I21" s="420" t="s">
        <v>118</v>
      </c>
      <c r="J21" s="181"/>
      <c r="K21" s="420" t="s">
        <v>118</v>
      </c>
      <c r="L21" s="181">
        <v>40000</v>
      </c>
      <c r="M21" s="420">
        <v>41250</v>
      </c>
      <c r="N21" s="181"/>
      <c r="O21" s="420"/>
      <c r="P21" s="181">
        <v>54999.5</v>
      </c>
      <c r="Q21" s="420" t="s">
        <v>118</v>
      </c>
      <c r="R21" s="179"/>
    </row>
    <row r="22" spans="1:18" x14ac:dyDescent="0.2">
      <c r="A22" s="172"/>
      <c r="B22" s="180"/>
      <c r="C22" s="317" t="s">
        <v>121</v>
      </c>
      <c r="D22" s="149"/>
      <c r="E22" s="149"/>
      <c r="F22" s="149"/>
      <c r="G22" s="149"/>
      <c r="H22" s="149"/>
      <c r="I22" s="149"/>
      <c r="J22" s="149"/>
      <c r="K22" s="149"/>
      <c r="L22" s="140"/>
      <c r="M22" s="140"/>
      <c r="N22" s="140"/>
      <c r="O22" s="140"/>
      <c r="P22" s="140"/>
      <c r="Q22" s="140"/>
      <c r="R22" s="140"/>
    </row>
    <row r="23" spans="1:18" x14ac:dyDescent="0.2">
      <c r="A23" s="141"/>
      <c r="B23" s="140"/>
      <c r="C23" s="142"/>
      <c r="D23" s="140"/>
      <c r="E23" s="140"/>
      <c r="F23" s="140"/>
      <c r="G23" s="140"/>
      <c r="H23" s="140"/>
      <c r="I23" s="140"/>
      <c r="J23" s="140"/>
      <c r="K23" s="140"/>
      <c r="L23" s="140"/>
      <c r="M23" s="140"/>
      <c r="N23" s="140"/>
      <c r="O23" s="140"/>
      <c r="P23" s="140"/>
      <c r="Q23" s="140"/>
      <c r="R23" s="140"/>
    </row>
    <row r="24" spans="1:18" ht="30" customHeight="1" x14ac:dyDescent="0.35">
      <c r="A24" s="723" t="s">
        <v>112</v>
      </c>
      <c r="B24" s="140"/>
      <c r="C24" s="1139" t="s">
        <v>123</v>
      </c>
      <c r="D24" s="1140"/>
      <c r="E24" s="1140"/>
      <c r="F24" s="1140"/>
      <c r="G24" s="1140"/>
      <c r="H24" s="1140"/>
      <c r="I24" s="1140"/>
      <c r="J24" s="1140"/>
      <c r="K24" s="1140"/>
      <c r="L24" s="1140"/>
      <c r="M24" s="1140"/>
      <c r="N24" s="1140"/>
      <c r="O24" s="1140"/>
      <c r="P24" s="1140"/>
      <c r="Q24" s="1140"/>
      <c r="R24" s="1141"/>
    </row>
    <row r="25" spans="1:18" ht="39" thickBot="1" x14ac:dyDescent="0.25">
      <c r="A25" s="207" t="s">
        <v>158</v>
      </c>
      <c r="B25" s="436" t="s">
        <v>109</v>
      </c>
      <c r="C25" s="438" t="s">
        <v>29</v>
      </c>
      <c r="D25" s="437" t="s">
        <v>30</v>
      </c>
      <c r="E25" s="438" t="s">
        <v>31</v>
      </c>
      <c r="F25" s="437" t="s">
        <v>32</v>
      </c>
      <c r="G25" s="438" t="s">
        <v>33</v>
      </c>
      <c r="H25" s="437" t="s">
        <v>34</v>
      </c>
      <c r="I25" s="438" t="s">
        <v>35</v>
      </c>
      <c r="J25" s="437" t="s">
        <v>36</v>
      </c>
      <c r="K25" s="438" t="s">
        <v>37</v>
      </c>
      <c r="L25" s="437" t="s">
        <v>38</v>
      </c>
      <c r="M25" s="438" t="s">
        <v>39</v>
      </c>
      <c r="N25" s="437" t="s">
        <v>40</v>
      </c>
      <c r="O25" s="438" t="s">
        <v>41</v>
      </c>
      <c r="P25" s="437" t="s">
        <v>42</v>
      </c>
      <c r="Q25" s="438" t="s">
        <v>43</v>
      </c>
      <c r="R25" s="437" t="s">
        <v>44</v>
      </c>
    </row>
    <row r="26" spans="1:18" ht="13.5" thickTop="1" x14ac:dyDescent="0.2">
      <c r="A26" s="184" t="s">
        <v>117</v>
      </c>
      <c r="B26" s="170" t="s">
        <v>62</v>
      </c>
      <c r="C26" s="404">
        <v>13722.222222222223</v>
      </c>
      <c r="D26" s="174"/>
      <c r="E26" s="404"/>
      <c r="F26" s="174"/>
      <c r="G26" s="404">
        <v>31450</v>
      </c>
      <c r="H26" s="174"/>
      <c r="I26" s="404" t="s">
        <v>118</v>
      </c>
      <c r="J26" s="174"/>
      <c r="K26" s="404"/>
      <c r="L26" s="174">
        <v>35500</v>
      </c>
      <c r="M26" s="404">
        <v>46333.333333333336</v>
      </c>
      <c r="N26" s="174"/>
      <c r="O26" s="404"/>
      <c r="P26" s="174">
        <v>18833.333333333332</v>
      </c>
      <c r="Q26" s="404"/>
      <c r="R26" s="177"/>
    </row>
    <row r="27" spans="1:18" x14ac:dyDescent="0.2">
      <c r="A27" s="184" t="s">
        <v>117</v>
      </c>
      <c r="B27" s="170" t="s">
        <v>50</v>
      </c>
      <c r="C27" s="404">
        <v>0</v>
      </c>
      <c r="D27" s="174"/>
      <c r="E27" s="404"/>
      <c r="F27" s="174"/>
      <c r="G27" s="404">
        <v>27500</v>
      </c>
      <c r="H27" s="174"/>
      <c r="I27" s="404" t="s">
        <v>118</v>
      </c>
      <c r="J27" s="174"/>
      <c r="K27" s="404"/>
      <c r="L27" s="174">
        <v>31000</v>
      </c>
      <c r="M27" s="404">
        <v>45000</v>
      </c>
      <c r="N27" s="174"/>
      <c r="O27" s="404"/>
      <c r="P27" s="174">
        <v>20000</v>
      </c>
      <c r="Q27" s="404"/>
      <c r="R27" s="177"/>
    </row>
    <row r="28" spans="1:18" x14ac:dyDescent="0.2">
      <c r="A28" s="184" t="s">
        <v>117</v>
      </c>
      <c r="B28" s="170" t="s">
        <v>110</v>
      </c>
      <c r="C28" s="260">
        <v>9</v>
      </c>
      <c r="D28" s="146">
        <v>0</v>
      </c>
      <c r="E28" s="260">
        <v>0</v>
      </c>
      <c r="F28" s="146">
        <v>0</v>
      </c>
      <c r="G28" s="260">
        <v>4</v>
      </c>
      <c r="H28" s="146">
        <v>0</v>
      </c>
      <c r="I28" s="260">
        <v>1</v>
      </c>
      <c r="J28" s="146">
        <v>0</v>
      </c>
      <c r="K28" s="260">
        <v>0</v>
      </c>
      <c r="L28" s="146">
        <v>4</v>
      </c>
      <c r="M28" s="260">
        <v>3</v>
      </c>
      <c r="N28" s="146">
        <v>0</v>
      </c>
      <c r="O28" s="260">
        <v>0</v>
      </c>
      <c r="P28" s="146">
        <v>3</v>
      </c>
      <c r="Q28" s="260">
        <v>0</v>
      </c>
      <c r="R28" s="178">
        <v>0</v>
      </c>
    </row>
    <row r="29" spans="1:18" x14ac:dyDescent="0.2">
      <c r="A29" s="184" t="s">
        <v>117</v>
      </c>
      <c r="B29" s="170" t="s">
        <v>119</v>
      </c>
      <c r="C29" s="404">
        <v>0</v>
      </c>
      <c r="D29" s="174"/>
      <c r="E29" s="404"/>
      <c r="F29" s="174"/>
      <c r="G29" s="404">
        <v>23950</v>
      </c>
      <c r="H29" s="174"/>
      <c r="I29" s="404" t="s">
        <v>118</v>
      </c>
      <c r="J29" s="174"/>
      <c r="K29" s="404"/>
      <c r="L29" s="174" t="s">
        <v>118</v>
      </c>
      <c r="M29" s="404" t="s">
        <v>118</v>
      </c>
      <c r="N29" s="174"/>
      <c r="O29" s="404"/>
      <c r="P29" s="174" t="s">
        <v>118</v>
      </c>
      <c r="Q29" s="404"/>
      <c r="R29" s="177"/>
    </row>
    <row r="30" spans="1:18" x14ac:dyDescent="0.2">
      <c r="A30" s="184" t="s">
        <v>117</v>
      </c>
      <c r="B30" s="170" t="s">
        <v>120</v>
      </c>
      <c r="C30" s="404">
        <v>18000</v>
      </c>
      <c r="D30" s="174"/>
      <c r="E30" s="404"/>
      <c r="F30" s="174"/>
      <c r="G30" s="404">
        <v>35000</v>
      </c>
      <c r="H30" s="174"/>
      <c r="I30" s="404" t="s">
        <v>118</v>
      </c>
      <c r="J30" s="174"/>
      <c r="K30" s="404"/>
      <c r="L30" s="174" t="s">
        <v>118</v>
      </c>
      <c r="M30" s="404" t="s">
        <v>118</v>
      </c>
      <c r="N30" s="174"/>
      <c r="O30" s="404"/>
      <c r="P30" s="174" t="s">
        <v>118</v>
      </c>
      <c r="Q30" s="404"/>
      <c r="R30" s="177"/>
    </row>
    <row r="31" spans="1:18" s="213" customFormat="1" x14ac:dyDescent="0.2">
      <c r="A31" s="327"/>
      <c r="B31" s="304"/>
      <c r="C31" s="404"/>
      <c r="D31" s="306"/>
      <c r="E31" s="404"/>
      <c r="F31" s="306"/>
      <c r="G31" s="404"/>
      <c r="H31" s="306"/>
      <c r="I31" s="404"/>
      <c r="J31" s="306"/>
      <c r="K31" s="404"/>
      <c r="L31" s="306"/>
      <c r="M31" s="404"/>
      <c r="N31" s="306"/>
      <c r="O31" s="404"/>
      <c r="P31" s="306"/>
      <c r="Q31" s="404"/>
      <c r="R31" s="309"/>
    </row>
    <row r="32" spans="1:18" x14ac:dyDescent="0.2">
      <c r="A32" s="184" t="s">
        <v>113</v>
      </c>
      <c r="B32" s="170" t="s">
        <v>62</v>
      </c>
      <c r="C32" s="404">
        <v>60000</v>
      </c>
      <c r="D32" s="174">
        <v>33250</v>
      </c>
      <c r="E32" s="404" t="s">
        <v>118</v>
      </c>
      <c r="F32" s="174"/>
      <c r="G32" s="404">
        <v>40666.666666666664</v>
      </c>
      <c r="H32" s="174"/>
      <c r="I32" s="404"/>
      <c r="J32" s="174"/>
      <c r="K32" s="404" t="s">
        <v>118</v>
      </c>
      <c r="L32" s="174">
        <v>44798.230769230766</v>
      </c>
      <c r="M32" s="404">
        <v>42568</v>
      </c>
      <c r="N32" s="174"/>
      <c r="O32" s="404"/>
      <c r="P32" s="174">
        <v>36343.714285714283</v>
      </c>
      <c r="Q32" s="404">
        <v>31280</v>
      </c>
      <c r="R32" s="177"/>
    </row>
    <row r="33" spans="1:18" x14ac:dyDescent="0.2">
      <c r="A33" s="184" t="s">
        <v>113</v>
      </c>
      <c r="B33" s="170" t="s">
        <v>50</v>
      </c>
      <c r="C33" s="404">
        <v>70000</v>
      </c>
      <c r="D33" s="174">
        <v>32000</v>
      </c>
      <c r="E33" s="404" t="s">
        <v>118</v>
      </c>
      <c r="F33" s="174"/>
      <c r="G33" s="404">
        <v>38500</v>
      </c>
      <c r="H33" s="174"/>
      <c r="I33" s="404"/>
      <c r="J33" s="174"/>
      <c r="K33" s="404" t="s">
        <v>118</v>
      </c>
      <c r="L33" s="174">
        <v>42000</v>
      </c>
      <c r="M33" s="404">
        <v>38500</v>
      </c>
      <c r="N33" s="174"/>
      <c r="O33" s="404"/>
      <c r="P33" s="174">
        <v>35000</v>
      </c>
      <c r="Q33" s="404">
        <v>30000</v>
      </c>
      <c r="R33" s="177"/>
    </row>
    <row r="34" spans="1:18" x14ac:dyDescent="0.2">
      <c r="A34" s="184" t="s">
        <v>113</v>
      </c>
      <c r="B34" s="170" t="s">
        <v>110</v>
      </c>
      <c r="C34" s="260">
        <v>5</v>
      </c>
      <c r="D34" s="146">
        <v>4</v>
      </c>
      <c r="E34" s="260">
        <v>1</v>
      </c>
      <c r="F34" s="146">
        <v>0</v>
      </c>
      <c r="G34" s="260">
        <v>6</v>
      </c>
      <c r="H34" s="146">
        <v>0</v>
      </c>
      <c r="I34" s="260">
        <v>0</v>
      </c>
      <c r="J34" s="146">
        <v>0</v>
      </c>
      <c r="K34" s="260">
        <v>1</v>
      </c>
      <c r="L34" s="146">
        <v>13</v>
      </c>
      <c r="M34" s="260">
        <v>6</v>
      </c>
      <c r="N34" s="146">
        <v>0</v>
      </c>
      <c r="O34" s="260">
        <v>0</v>
      </c>
      <c r="P34" s="146">
        <v>14</v>
      </c>
      <c r="Q34" s="260">
        <v>5</v>
      </c>
      <c r="R34" s="178">
        <v>0</v>
      </c>
    </row>
    <row r="35" spans="1:18" x14ac:dyDescent="0.2">
      <c r="A35" s="184" t="s">
        <v>113</v>
      </c>
      <c r="B35" s="170" t="s">
        <v>119</v>
      </c>
      <c r="C35" s="404" t="s">
        <v>118</v>
      </c>
      <c r="D35" s="174" t="s">
        <v>118</v>
      </c>
      <c r="E35" s="404" t="s">
        <v>118</v>
      </c>
      <c r="F35" s="174"/>
      <c r="G35" s="404">
        <v>31000</v>
      </c>
      <c r="H35" s="174"/>
      <c r="I35" s="404"/>
      <c r="J35" s="174"/>
      <c r="K35" s="404" t="s">
        <v>118</v>
      </c>
      <c r="L35" s="174">
        <v>36000</v>
      </c>
      <c r="M35" s="404">
        <v>32750</v>
      </c>
      <c r="N35" s="174"/>
      <c r="O35" s="404"/>
      <c r="P35" s="174">
        <v>30250</v>
      </c>
      <c r="Q35" s="404" t="s">
        <v>118</v>
      </c>
      <c r="R35" s="177"/>
    </row>
    <row r="36" spans="1:18" x14ac:dyDescent="0.2">
      <c r="A36" s="184" t="s">
        <v>113</v>
      </c>
      <c r="B36" s="170" t="s">
        <v>120</v>
      </c>
      <c r="C36" s="404" t="s">
        <v>118</v>
      </c>
      <c r="D36" s="174" t="s">
        <v>118</v>
      </c>
      <c r="E36" s="404" t="s">
        <v>118</v>
      </c>
      <c r="F36" s="174"/>
      <c r="G36" s="404">
        <v>43750</v>
      </c>
      <c r="H36" s="174"/>
      <c r="I36" s="404"/>
      <c r="J36" s="174"/>
      <c r="K36" s="404" t="s">
        <v>118</v>
      </c>
      <c r="L36" s="174">
        <v>50000</v>
      </c>
      <c r="M36" s="404">
        <v>45306</v>
      </c>
      <c r="N36" s="174"/>
      <c r="O36" s="404"/>
      <c r="P36" s="174">
        <v>41500</v>
      </c>
      <c r="Q36" s="404" t="s">
        <v>118</v>
      </c>
      <c r="R36" s="177"/>
    </row>
    <row r="37" spans="1:18" s="213" customFormat="1" x14ac:dyDescent="0.2">
      <c r="A37" s="327"/>
      <c r="B37" s="304"/>
      <c r="C37" s="404"/>
      <c r="D37" s="306"/>
      <c r="E37" s="404"/>
      <c r="F37" s="306"/>
      <c r="G37" s="404"/>
      <c r="H37" s="306"/>
      <c r="I37" s="404"/>
      <c r="J37" s="306"/>
      <c r="K37" s="404"/>
      <c r="L37" s="306"/>
      <c r="M37" s="404"/>
      <c r="N37" s="306"/>
      <c r="O37" s="404"/>
      <c r="P37" s="306"/>
      <c r="Q37" s="404"/>
      <c r="R37" s="309"/>
    </row>
    <row r="38" spans="1:18" x14ac:dyDescent="0.2">
      <c r="A38" s="184" t="s">
        <v>114</v>
      </c>
      <c r="B38" s="170" t="s">
        <v>62</v>
      </c>
      <c r="C38" s="404">
        <v>46000</v>
      </c>
      <c r="D38" s="174">
        <v>51718.75</v>
      </c>
      <c r="E38" s="404" t="s">
        <v>118</v>
      </c>
      <c r="F38" s="174">
        <v>59000</v>
      </c>
      <c r="G38" s="404">
        <v>38023.15789473684</v>
      </c>
      <c r="H38" s="174" t="s">
        <v>118</v>
      </c>
      <c r="I38" s="404">
        <v>37833.333333333336</v>
      </c>
      <c r="J38" s="174"/>
      <c r="K38" s="404"/>
      <c r="L38" s="174">
        <v>53575</v>
      </c>
      <c r="M38" s="404">
        <v>54813.63636363636</v>
      </c>
      <c r="N38" s="174">
        <v>65000</v>
      </c>
      <c r="O38" s="404">
        <v>45000</v>
      </c>
      <c r="P38" s="174">
        <v>41217.5</v>
      </c>
      <c r="Q38" s="404">
        <v>42500</v>
      </c>
      <c r="R38" s="177"/>
    </row>
    <row r="39" spans="1:18" x14ac:dyDescent="0.2">
      <c r="A39" s="184" t="s">
        <v>114</v>
      </c>
      <c r="B39" s="170" t="s">
        <v>50</v>
      </c>
      <c r="C39" s="404" t="s">
        <v>118</v>
      </c>
      <c r="D39" s="174">
        <v>55000</v>
      </c>
      <c r="E39" s="404" t="s">
        <v>118</v>
      </c>
      <c r="F39" s="174" t="s">
        <v>118</v>
      </c>
      <c r="G39" s="404">
        <v>35000</v>
      </c>
      <c r="H39" s="174" t="s">
        <v>118</v>
      </c>
      <c r="I39" s="404">
        <v>38500</v>
      </c>
      <c r="J39" s="174"/>
      <c r="K39" s="404"/>
      <c r="L39" s="174">
        <v>50000</v>
      </c>
      <c r="M39" s="404">
        <v>55000</v>
      </c>
      <c r="N39" s="174" t="s">
        <v>118</v>
      </c>
      <c r="O39" s="404" t="s">
        <v>118</v>
      </c>
      <c r="P39" s="174">
        <v>39675</v>
      </c>
      <c r="Q39" s="404">
        <v>40500</v>
      </c>
      <c r="R39" s="177"/>
    </row>
    <row r="40" spans="1:18" x14ac:dyDescent="0.2">
      <c r="A40" s="184" t="s">
        <v>114</v>
      </c>
      <c r="B40" s="170" t="s">
        <v>110</v>
      </c>
      <c r="C40" s="260">
        <v>2</v>
      </c>
      <c r="D40" s="146">
        <v>16</v>
      </c>
      <c r="E40" s="260">
        <v>1</v>
      </c>
      <c r="F40" s="146">
        <v>2</v>
      </c>
      <c r="G40" s="260">
        <v>19</v>
      </c>
      <c r="H40" s="146">
        <v>1</v>
      </c>
      <c r="I40" s="260">
        <v>3</v>
      </c>
      <c r="J40" s="146">
        <v>0</v>
      </c>
      <c r="K40" s="260">
        <v>0</v>
      </c>
      <c r="L40" s="146">
        <v>20</v>
      </c>
      <c r="M40" s="260">
        <v>11</v>
      </c>
      <c r="N40" s="146">
        <v>2</v>
      </c>
      <c r="O40" s="260">
        <v>2</v>
      </c>
      <c r="P40" s="146">
        <v>20</v>
      </c>
      <c r="Q40" s="260">
        <v>6</v>
      </c>
      <c r="R40" s="178">
        <v>0</v>
      </c>
    </row>
    <row r="41" spans="1:18" x14ac:dyDescent="0.2">
      <c r="A41" s="184" t="s">
        <v>114</v>
      </c>
      <c r="B41" s="170" t="s">
        <v>119</v>
      </c>
      <c r="C41" s="404" t="s">
        <v>118</v>
      </c>
      <c r="D41" s="174">
        <v>41875</v>
      </c>
      <c r="E41" s="404" t="s">
        <v>118</v>
      </c>
      <c r="F41" s="174" t="s">
        <v>118</v>
      </c>
      <c r="G41" s="404">
        <v>29500</v>
      </c>
      <c r="H41" s="174" t="s">
        <v>118</v>
      </c>
      <c r="I41" s="404" t="s">
        <v>118</v>
      </c>
      <c r="J41" s="174"/>
      <c r="K41" s="404"/>
      <c r="L41" s="174">
        <v>45000</v>
      </c>
      <c r="M41" s="404">
        <v>47500</v>
      </c>
      <c r="N41" s="174" t="s">
        <v>118</v>
      </c>
      <c r="O41" s="404" t="s">
        <v>118</v>
      </c>
      <c r="P41" s="174">
        <v>32750</v>
      </c>
      <c r="Q41" s="404">
        <v>34250</v>
      </c>
      <c r="R41" s="177"/>
    </row>
    <row r="42" spans="1:18" x14ac:dyDescent="0.2">
      <c r="A42" s="184" t="s">
        <v>114</v>
      </c>
      <c r="B42" s="170" t="s">
        <v>120</v>
      </c>
      <c r="C42" s="404" t="s">
        <v>118</v>
      </c>
      <c r="D42" s="174">
        <v>57000</v>
      </c>
      <c r="E42" s="404" t="s">
        <v>118</v>
      </c>
      <c r="F42" s="174" t="s">
        <v>118</v>
      </c>
      <c r="G42" s="404">
        <v>39250</v>
      </c>
      <c r="H42" s="174" t="s">
        <v>118</v>
      </c>
      <c r="I42" s="404" t="s">
        <v>118</v>
      </c>
      <c r="J42" s="174"/>
      <c r="K42" s="404"/>
      <c r="L42" s="174">
        <v>65000</v>
      </c>
      <c r="M42" s="404">
        <v>66100</v>
      </c>
      <c r="N42" s="174" t="s">
        <v>118</v>
      </c>
      <c r="O42" s="404" t="s">
        <v>118</v>
      </c>
      <c r="P42" s="174">
        <v>42750</v>
      </c>
      <c r="Q42" s="404">
        <v>49000</v>
      </c>
      <c r="R42" s="177"/>
    </row>
    <row r="43" spans="1:18" s="213" customFormat="1" x14ac:dyDescent="0.2">
      <c r="A43" s="327"/>
      <c r="B43" s="304"/>
      <c r="C43" s="404"/>
      <c r="D43" s="306"/>
      <c r="E43" s="404"/>
      <c r="F43" s="306"/>
      <c r="G43" s="404"/>
      <c r="H43" s="306"/>
      <c r="I43" s="404"/>
      <c r="J43" s="306"/>
      <c r="K43" s="404"/>
      <c r="L43" s="306"/>
      <c r="M43" s="404"/>
      <c r="N43" s="306"/>
      <c r="O43" s="404"/>
      <c r="P43" s="306"/>
      <c r="Q43" s="404"/>
      <c r="R43" s="309"/>
    </row>
    <row r="44" spans="1:18" x14ac:dyDescent="0.2">
      <c r="A44" s="184" t="s">
        <v>115</v>
      </c>
      <c r="B44" s="170" t="s">
        <v>62</v>
      </c>
      <c r="C44" s="404">
        <v>154636.25</v>
      </c>
      <c r="D44" s="174">
        <v>61277</v>
      </c>
      <c r="E44" s="404"/>
      <c r="F44" s="174" t="s">
        <v>118</v>
      </c>
      <c r="G44" s="404">
        <v>37964</v>
      </c>
      <c r="H44" s="174"/>
      <c r="I44" s="404">
        <v>50000</v>
      </c>
      <c r="J44" s="174"/>
      <c r="K44" s="404" t="s">
        <v>118</v>
      </c>
      <c r="L44" s="174">
        <v>65576.7</v>
      </c>
      <c r="M44" s="404">
        <v>53731.857142857145</v>
      </c>
      <c r="N44" s="174"/>
      <c r="O44" s="404" t="s">
        <v>118</v>
      </c>
      <c r="P44" s="174">
        <v>42953.75</v>
      </c>
      <c r="Q44" s="404">
        <v>40323</v>
      </c>
      <c r="R44" s="177"/>
    </row>
    <row r="45" spans="1:18" x14ac:dyDescent="0.2">
      <c r="A45" s="184" t="s">
        <v>115</v>
      </c>
      <c r="B45" s="170" t="s">
        <v>50</v>
      </c>
      <c r="C45" s="404">
        <v>114272.5</v>
      </c>
      <c r="D45" s="174">
        <v>62500</v>
      </c>
      <c r="E45" s="404"/>
      <c r="F45" s="174" t="s">
        <v>118</v>
      </c>
      <c r="G45" s="404">
        <v>35750</v>
      </c>
      <c r="H45" s="174"/>
      <c r="I45" s="404">
        <v>50000</v>
      </c>
      <c r="J45" s="174"/>
      <c r="K45" s="404" t="s">
        <v>118</v>
      </c>
      <c r="L45" s="174">
        <v>62000</v>
      </c>
      <c r="M45" s="404">
        <v>52000</v>
      </c>
      <c r="N45" s="174"/>
      <c r="O45" s="404" t="s">
        <v>118</v>
      </c>
      <c r="P45" s="174">
        <v>41422.5</v>
      </c>
      <c r="Q45" s="404">
        <v>40000</v>
      </c>
      <c r="R45" s="177"/>
    </row>
    <row r="46" spans="1:18" x14ac:dyDescent="0.2">
      <c r="A46" s="184" t="s">
        <v>115</v>
      </c>
      <c r="B46" s="170" t="s">
        <v>110</v>
      </c>
      <c r="C46" s="260">
        <v>4</v>
      </c>
      <c r="D46" s="146">
        <v>6</v>
      </c>
      <c r="E46" s="260">
        <v>0</v>
      </c>
      <c r="F46" s="146">
        <v>1</v>
      </c>
      <c r="G46" s="260">
        <v>10</v>
      </c>
      <c r="H46" s="146">
        <v>0</v>
      </c>
      <c r="I46" s="260">
        <v>3</v>
      </c>
      <c r="J46" s="146">
        <v>0</v>
      </c>
      <c r="K46" s="260">
        <v>1</v>
      </c>
      <c r="L46" s="146">
        <v>10</v>
      </c>
      <c r="M46" s="260">
        <v>7</v>
      </c>
      <c r="N46" s="146">
        <v>0</v>
      </c>
      <c r="O46" s="260">
        <v>1</v>
      </c>
      <c r="P46" s="146">
        <v>8</v>
      </c>
      <c r="Q46" s="260">
        <v>5</v>
      </c>
      <c r="R46" s="178">
        <v>0</v>
      </c>
    </row>
    <row r="47" spans="1:18" x14ac:dyDescent="0.2">
      <c r="A47" s="184" t="s">
        <v>115</v>
      </c>
      <c r="B47" s="170" t="s">
        <v>119</v>
      </c>
      <c r="C47" s="404" t="s">
        <v>118</v>
      </c>
      <c r="D47" s="174">
        <v>52750</v>
      </c>
      <c r="E47" s="404"/>
      <c r="F47" s="174" t="s">
        <v>118</v>
      </c>
      <c r="G47" s="404">
        <v>30561.75</v>
      </c>
      <c r="H47" s="174"/>
      <c r="I47" s="404" t="s">
        <v>118</v>
      </c>
      <c r="J47" s="174"/>
      <c r="K47" s="404" t="s">
        <v>118</v>
      </c>
      <c r="L47" s="174">
        <v>54940.5</v>
      </c>
      <c r="M47" s="404">
        <v>48900</v>
      </c>
      <c r="N47" s="174"/>
      <c r="O47" s="404" t="s">
        <v>118</v>
      </c>
      <c r="P47" s="174">
        <v>39500</v>
      </c>
      <c r="Q47" s="404" t="s">
        <v>118</v>
      </c>
      <c r="R47" s="177"/>
    </row>
    <row r="48" spans="1:18" x14ac:dyDescent="0.2">
      <c r="A48" s="184" t="s">
        <v>115</v>
      </c>
      <c r="B48" s="170" t="s">
        <v>120</v>
      </c>
      <c r="C48" s="404" t="s">
        <v>118</v>
      </c>
      <c r="D48" s="174">
        <v>70000</v>
      </c>
      <c r="E48" s="404"/>
      <c r="F48" s="174" t="s">
        <v>118</v>
      </c>
      <c r="G48" s="404">
        <v>40000</v>
      </c>
      <c r="H48" s="174"/>
      <c r="I48" s="404" t="s">
        <v>118</v>
      </c>
      <c r="J48" s="174"/>
      <c r="K48" s="404" t="s">
        <v>118</v>
      </c>
      <c r="L48" s="174">
        <v>72500</v>
      </c>
      <c r="M48" s="404">
        <v>56998</v>
      </c>
      <c r="N48" s="174"/>
      <c r="O48" s="404" t="s">
        <v>118</v>
      </c>
      <c r="P48" s="174">
        <v>46250</v>
      </c>
      <c r="Q48" s="404" t="s">
        <v>118</v>
      </c>
      <c r="R48" s="177"/>
    </row>
    <row r="49" spans="1:18" s="213" customFormat="1" x14ac:dyDescent="0.2">
      <c r="A49" s="327"/>
      <c r="B49" s="304"/>
      <c r="C49" s="404"/>
      <c r="D49" s="306"/>
      <c r="E49" s="404"/>
      <c r="F49" s="306"/>
      <c r="G49" s="404"/>
      <c r="H49" s="306"/>
      <c r="I49" s="404"/>
      <c r="J49" s="306"/>
      <c r="K49" s="404"/>
      <c r="L49" s="306"/>
      <c r="M49" s="404"/>
      <c r="N49" s="306"/>
      <c r="O49" s="404"/>
      <c r="P49" s="306"/>
      <c r="Q49" s="404"/>
      <c r="R49" s="309"/>
    </row>
    <row r="50" spans="1:18" x14ac:dyDescent="0.2">
      <c r="A50" s="184" t="s">
        <v>116</v>
      </c>
      <c r="B50" s="170" t="s">
        <v>62</v>
      </c>
      <c r="C50" s="404">
        <v>225929.66666666666</v>
      </c>
      <c r="D50" s="174">
        <v>65954.827777777784</v>
      </c>
      <c r="E50" s="404">
        <v>119228.27333333333</v>
      </c>
      <c r="F50" s="174">
        <v>92208.311666666661</v>
      </c>
      <c r="G50" s="404">
        <v>42188.160000000003</v>
      </c>
      <c r="H50" s="174">
        <v>62572.49</v>
      </c>
      <c r="I50" s="404">
        <v>62826.498311688316</v>
      </c>
      <c r="J50" s="174">
        <v>70141.025999999998</v>
      </c>
      <c r="K50" s="404">
        <v>75878.399999999994</v>
      </c>
      <c r="L50" s="174">
        <v>103072.25663265307</v>
      </c>
      <c r="M50" s="404">
        <v>89427.830909090917</v>
      </c>
      <c r="N50" s="174"/>
      <c r="O50" s="404">
        <v>48923.828000000001</v>
      </c>
      <c r="P50" s="174">
        <v>50246.395833333336</v>
      </c>
      <c r="Q50" s="404">
        <v>47197.609090909093</v>
      </c>
      <c r="R50" s="177"/>
    </row>
    <row r="51" spans="1:18" x14ac:dyDescent="0.2">
      <c r="A51" s="184" t="s">
        <v>116</v>
      </c>
      <c r="B51" s="170" t="s">
        <v>50</v>
      </c>
      <c r="C51" s="404">
        <v>241646</v>
      </c>
      <c r="D51" s="174">
        <v>61160</v>
      </c>
      <c r="E51" s="404">
        <v>97970.2</v>
      </c>
      <c r="F51" s="174">
        <v>84107.684999999998</v>
      </c>
      <c r="G51" s="404">
        <v>38738</v>
      </c>
      <c r="H51" s="174" t="s">
        <v>118</v>
      </c>
      <c r="I51" s="404">
        <v>62000</v>
      </c>
      <c r="J51" s="174">
        <v>70233</v>
      </c>
      <c r="K51" s="404">
        <v>81989</v>
      </c>
      <c r="L51" s="174">
        <v>87545.5</v>
      </c>
      <c r="M51" s="404">
        <v>90693.5</v>
      </c>
      <c r="N51" s="174"/>
      <c r="O51" s="404">
        <v>44440</v>
      </c>
      <c r="P51" s="174">
        <v>47949.5</v>
      </c>
      <c r="Q51" s="404">
        <v>44000</v>
      </c>
      <c r="R51" s="177"/>
    </row>
    <row r="52" spans="1:18" x14ac:dyDescent="0.2">
      <c r="A52" s="184" t="s">
        <v>116</v>
      </c>
      <c r="B52" s="170" t="s">
        <v>110</v>
      </c>
      <c r="C52" s="260">
        <v>3</v>
      </c>
      <c r="D52" s="146">
        <v>12</v>
      </c>
      <c r="E52" s="260">
        <v>3</v>
      </c>
      <c r="F52" s="146">
        <v>6</v>
      </c>
      <c r="G52" s="260">
        <v>11</v>
      </c>
      <c r="H52" s="146">
        <v>2</v>
      </c>
      <c r="I52" s="260">
        <v>11</v>
      </c>
      <c r="J52" s="146">
        <v>5</v>
      </c>
      <c r="K52" s="260">
        <v>5</v>
      </c>
      <c r="L52" s="146">
        <v>14</v>
      </c>
      <c r="M52" s="260">
        <v>11</v>
      </c>
      <c r="N52" s="146">
        <v>0</v>
      </c>
      <c r="O52" s="260">
        <v>5</v>
      </c>
      <c r="P52" s="146">
        <v>12</v>
      </c>
      <c r="Q52" s="260">
        <v>11</v>
      </c>
      <c r="R52" s="178">
        <v>0</v>
      </c>
    </row>
    <row r="53" spans="1:18" x14ac:dyDescent="0.2">
      <c r="A53" s="184" t="s">
        <v>116</v>
      </c>
      <c r="B53" s="170" t="s">
        <v>119</v>
      </c>
      <c r="C53" s="404" t="s">
        <v>118</v>
      </c>
      <c r="D53" s="174">
        <v>48750</v>
      </c>
      <c r="E53" s="404" t="s">
        <v>118</v>
      </c>
      <c r="F53" s="174">
        <v>77863.625</v>
      </c>
      <c r="G53" s="404">
        <v>34063.130000000005</v>
      </c>
      <c r="H53" s="174" t="s">
        <v>118</v>
      </c>
      <c r="I53" s="404">
        <v>55028.5</v>
      </c>
      <c r="J53" s="174" t="s">
        <v>118</v>
      </c>
      <c r="K53" s="404" t="s">
        <v>118</v>
      </c>
      <c r="L53" s="174">
        <v>72700</v>
      </c>
      <c r="M53" s="404">
        <v>73962.5</v>
      </c>
      <c r="N53" s="174"/>
      <c r="O53" s="404" t="s">
        <v>118</v>
      </c>
      <c r="P53" s="174">
        <v>45158.8125</v>
      </c>
      <c r="Q53" s="404">
        <v>40500</v>
      </c>
      <c r="R53" s="177"/>
    </row>
    <row r="54" spans="1:18" x14ac:dyDescent="0.2">
      <c r="A54" s="164" t="s">
        <v>116</v>
      </c>
      <c r="B54" s="171" t="s">
        <v>120</v>
      </c>
      <c r="C54" s="420" t="s">
        <v>118</v>
      </c>
      <c r="D54" s="181">
        <v>77897.083333333328</v>
      </c>
      <c r="E54" s="420" t="s">
        <v>118</v>
      </c>
      <c r="F54" s="181">
        <v>94671.842499999999</v>
      </c>
      <c r="G54" s="420">
        <v>48530</v>
      </c>
      <c r="H54" s="181" t="s">
        <v>118</v>
      </c>
      <c r="I54" s="420">
        <v>67750</v>
      </c>
      <c r="J54" s="181" t="s">
        <v>118</v>
      </c>
      <c r="K54" s="420" t="s">
        <v>118</v>
      </c>
      <c r="L54" s="181">
        <v>105297.1125</v>
      </c>
      <c r="M54" s="420">
        <v>95195.32</v>
      </c>
      <c r="N54" s="181"/>
      <c r="O54" s="420" t="s">
        <v>118</v>
      </c>
      <c r="P54" s="181">
        <v>52500</v>
      </c>
      <c r="Q54" s="420">
        <v>49452.5</v>
      </c>
      <c r="R54" s="179"/>
    </row>
    <row r="55" spans="1:18" x14ac:dyDescent="0.2">
      <c r="A55" s="140"/>
      <c r="B55" s="180"/>
      <c r="C55" s="317" t="s">
        <v>121</v>
      </c>
      <c r="D55" s="140"/>
      <c r="E55" s="140"/>
      <c r="F55" s="140"/>
      <c r="G55" s="140"/>
      <c r="H55" s="140"/>
      <c r="I55" s="140"/>
      <c r="J55" s="140"/>
      <c r="K55" s="140"/>
      <c r="L55" s="140"/>
      <c r="M55" s="140"/>
      <c r="N55" s="140"/>
      <c r="O55" s="140"/>
      <c r="P55" s="140"/>
      <c r="Q55" s="140"/>
      <c r="R55" s="140"/>
    </row>
  </sheetData>
  <mergeCells count="2">
    <mergeCell ref="C3:R3"/>
    <mergeCell ref="C24:R24"/>
  </mergeCells>
  <hyperlinks>
    <hyperlink ref="A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Index</vt:lpstr>
      <vt:lpstr>1 - Prod. Employees</vt:lpstr>
      <vt:lpstr>2 - Prod. Salary</vt:lpstr>
      <vt:lpstr>3 - Prod. Bonuses</vt:lpstr>
      <vt:lpstr>4 - PT Prod. Salary</vt:lpstr>
      <vt:lpstr>5 - PT Prod. Bonuses</vt:lpstr>
      <vt:lpstr>6 - Prod. Benefits</vt:lpstr>
      <vt:lpstr>7 - Non-Prod. Employees</vt:lpstr>
      <vt:lpstr>8 - Non-Prod. Salary</vt:lpstr>
      <vt:lpstr>9 - Non-Prod. Bonuses</vt:lpstr>
      <vt:lpstr>10 - Non-Prod. PT Salaries</vt:lpstr>
      <vt:lpstr>11 - Non-Prod. PT Bonuses</vt:lpstr>
      <vt:lpstr>12 - Non-Prod. Benefits</vt:lpstr>
      <vt:lpstr>13 - Production_Mix</vt:lpstr>
      <vt:lpstr>14 - Draught Size_Trends</vt:lpstr>
      <vt:lpstr>15 - Package Size_Trends</vt:lpstr>
      <vt:lpstr>16 - Distribution</vt:lpstr>
      <vt:lpstr>17 - Distributor Type</vt:lpstr>
      <vt:lpstr>18 - Distributor Incentives</vt:lpstr>
      <vt:lpstr>19 - Tours</vt:lpstr>
      <vt:lpstr>20 - Marketing</vt:lpstr>
      <vt:lpstr>21 - Marketing (Social Media)</vt:lpstr>
      <vt:lpstr>22 - Sales at Brewery_Taproom</vt:lpstr>
      <vt:lpstr>23 - Brewpubs_Restaurants</vt:lpstr>
      <vt:lpstr>24 - Revenue, COGS, Gross Marg.</vt:lpstr>
      <vt:lpstr>25 - Financials, Taxes &amp; Earn.</vt:lpstr>
      <vt:lpstr>26 - Assets_Liabilities</vt:lpstr>
      <vt:lpstr>27 - Capacity_Expansion</vt:lpstr>
      <vt:lpstr>28 - Brewery Operations</vt:lpstr>
      <vt:lpstr>29 - Raw Materials Usage</vt:lpstr>
      <vt:lpstr>30 - Fermentation</vt:lpstr>
      <vt:lpstr>31 - Filtration</vt:lpstr>
      <vt:lpstr>32 - Quality Assurance</vt:lpstr>
      <vt:lpstr>33 - Packaging_Draught Filling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Watson</dc:creator>
  <cp:lastModifiedBy>Bart Watson</cp:lastModifiedBy>
  <dcterms:created xsi:type="dcterms:W3CDTF">2015-05-28T21:05:47Z</dcterms:created>
  <dcterms:modified xsi:type="dcterms:W3CDTF">2015-08-10T19:14:59Z</dcterms:modified>
</cp:coreProperties>
</file>