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showInkAnnotation="0" codeName="ThisWorkbook" defaultThemeVersion="124226"/>
  <bookViews>
    <workbookView xWindow="90" yWindow="45" windowWidth="12075" windowHeight="5385"/>
  </bookViews>
  <sheets>
    <sheet name="Instructions" sheetId="4" r:id="rId1"/>
    <sheet name="Solar" sheetId="9" r:id="rId2"/>
    <sheet name="Bio-gas" sheetId="12" r:id="rId3"/>
    <sheet name="Wind" sheetId="13" r:id="rId4"/>
    <sheet name="Geo Thermal" sheetId="14" r:id="rId5"/>
    <sheet name="Other" sheetId="15" r:id="rId6"/>
    <sheet name="Results Page " sheetId="8" r:id="rId7"/>
  </sheets>
  <calcPr calcId="145621"/>
</workbook>
</file>

<file path=xl/calcChain.xml><?xml version="1.0" encoding="utf-8"?>
<calcChain xmlns="http://schemas.openxmlformats.org/spreadsheetml/2006/main">
  <c r="D7" i="8" l="1"/>
  <c r="K6" i="8"/>
  <c r="K10" i="8" l="1"/>
  <c r="J10" i="8"/>
  <c r="F10" i="8"/>
  <c r="D10" i="8"/>
  <c r="K9" i="8"/>
  <c r="J9" i="8"/>
  <c r="F9" i="8"/>
  <c r="K8" i="8"/>
  <c r="J8" i="8"/>
  <c r="F8" i="8"/>
  <c r="K7" i="8"/>
  <c r="J7" i="8"/>
  <c r="F7" i="8"/>
  <c r="J6" i="8"/>
  <c r="F6" i="8"/>
  <c r="D9" i="8"/>
  <c r="D8" i="8"/>
  <c r="D6" i="8"/>
  <c r="F24" i="15"/>
  <c r="F25" i="15" s="1"/>
  <c r="H23" i="15"/>
  <c r="F23" i="15"/>
  <c r="D23" i="15"/>
  <c r="H21" i="15"/>
  <c r="F21" i="15"/>
  <c r="D21" i="15"/>
  <c r="H19" i="15"/>
  <c r="H24" i="15" s="1"/>
  <c r="H25" i="15" s="1"/>
  <c r="F19" i="15"/>
  <c r="D19" i="15"/>
  <c r="D24" i="15" s="1"/>
  <c r="D25" i="15" s="1"/>
  <c r="D10" i="15"/>
  <c r="N5" i="15" s="1"/>
  <c r="B10" i="15"/>
  <c r="N8" i="15"/>
  <c r="N6" i="15"/>
  <c r="R3" i="15"/>
  <c r="Q3" i="15"/>
  <c r="N3" i="15"/>
  <c r="R2" i="15"/>
  <c r="Q2" i="15"/>
  <c r="N2" i="15"/>
  <c r="D24" i="14"/>
  <c r="D25" i="14" s="1"/>
  <c r="H23" i="14"/>
  <c r="F23" i="14"/>
  <c r="D23" i="14"/>
  <c r="H21" i="14"/>
  <c r="F21" i="14"/>
  <c r="D21" i="14"/>
  <c r="H19" i="14"/>
  <c r="H24" i="14" s="1"/>
  <c r="H25" i="14" s="1"/>
  <c r="F19" i="14"/>
  <c r="F24" i="14" s="1"/>
  <c r="F25" i="14" s="1"/>
  <c r="D19" i="14"/>
  <c r="B10" i="14"/>
  <c r="D10" i="14" s="1"/>
  <c r="N8" i="14"/>
  <c r="R3" i="14"/>
  <c r="Q3" i="14"/>
  <c r="N3" i="14"/>
  <c r="R2" i="14"/>
  <c r="Q2" i="14"/>
  <c r="N2" i="14"/>
  <c r="H23" i="13"/>
  <c r="F23" i="13"/>
  <c r="D23" i="13"/>
  <c r="H21" i="13"/>
  <c r="F21" i="13"/>
  <c r="D21" i="13"/>
  <c r="H19" i="13"/>
  <c r="H24" i="13" s="1"/>
  <c r="H25" i="13" s="1"/>
  <c r="F19" i="13"/>
  <c r="F24" i="13" s="1"/>
  <c r="F25" i="13" s="1"/>
  <c r="D19" i="13"/>
  <c r="D24" i="13" s="1"/>
  <c r="D25" i="13" s="1"/>
  <c r="B10" i="13"/>
  <c r="D10" i="13" s="1"/>
  <c r="N8" i="13"/>
  <c r="R3" i="13"/>
  <c r="Q3" i="13"/>
  <c r="N3" i="13"/>
  <c r="R2" i="13"/>
  <c r="Q2" i="13"/>
  <c r="N2" i="13"/>
  <c r="H24" i="12"/>
  <c r="H25" i="12" s="1"/>
  <c r="D24" i="12"/>
  <c r="D25" i="12" s="1"/>
  <c r="H23" i="12"/>
  <c r="F23" i="12"/>
  <c r="D23" i="12"/>
  <c r="H21" i="12"/>
  <c r="F21" i="12"/>
  <c r="D21" i="12"/>
  <c r="H19" i="12"/>
  <c r="F19" i="12"/>
  <c r="F24" i="12" s="1"/>
  <c r="F25" i="12" s="1"/>
  <c r="D19" i="12"/>
  <c r="B10" i="12"/>
  <c r="D10" i="12" s="1"/>
  <c r="N8" i="12"/>
  <c r="R3" i="12"/>
  <c r="Q3" i="12"/>
  <c r="N3" i="12"/>
  <c r="R2" i="12"/>
  <c r="Q2" i="12"/>
  <c r="N2" i="12"/>
  <c r="H19" i="9"/>
  <c r="H24" i="9" s="1"/>
  <c r="H25" i="9" s="1"/>
  <c r="F19" i="9"/>
  <c r="F24" i="9" s="1"/>
  <c r="F25" i="9" s="1"/>
  <c r="D19" i="9"/>
  <c r="D24" i="9" s="1"/>
  <c r="D25" i="9" s="1"/>
  <c r="H23" i="9"/>
  <c r="H21" i="9"/>
  <c r="F23" i="9"/>
  <c r="F21" i="9"/>
  <c r="N7" i="15" l="1"/>
  <c r="D11" i="15"/>
  <c r="N4" i="15"/>
  <c r="N4" i="14"/>
  <c r="N5" i="14"/>
  <c r="D11" i="14"/>
  <c r="N7" i="14"/>
  <c r="N6" i="14"/>
  <c r="N6" i="13"/>
  <c r="N5" i="13"/>
  <c r="N4" i="13"/>
  <c r="D11" i="13"/>
  <c r="N7" i="13"/>
  <c r="N6" i="12"/>
  <c r="N7" i="12"/>
  <c r="N5" i="12"/>
  <c r="N4" i="12"/>
  <c r="D11" i="12"/>
  <c r="D23" i="9"/>
  <c r="D21" i="9"/>
  <c r="R3" i="9"/>
  <c r="R2" i="9"/>
  <c r="B10" i="9"/>
  <c r="D10" i="9" s="1"/>
  <c r="N8" i="9"/>
  <c r="Q3" i="9"/>
  <c r="N3" i="9"/>
  <c r="Q2" i="9"/>
  <c r="N2" i="9"/>
  <c r="D11" i="9" l="1"/>
  <c r="N7" i="9"/>
  <c r="N6" i="9"/>
  <c r="N5" i="9"/>
  <c r="N4" i="9"/>
</calcChain>
</file>

<file path=xl/comments1.xml><?xml version="1.0" encoding="utf-8"?>
<comments xmlns="http://schemas.openxmlformats.org/spreadsheetml/2006/main">
  <authors>
    <author>Ron Feingold</author>
  </authors>
  <commentList>
    <comment ref="B6" authorId="0">
      <text>
        <r>
          <rPr>
            <b/>
            <u/>
            <sz val="10"/>
            <color indexed="81"/>
            <rFont val="Tahoma"/>
            <family val="2"/>
          </rPr>
          <t>Total Electricity Purchased</t>
        </r>
        <r>
          <rPr>
            <b/>
            <sz val="10"/>
            <color indexed="81"/>
            <rFont val="Tahoma"/>
            <family val="2"/>
          </rPr>
          <t xml:space="preserve">
</t>
        </r>
        <r>
          <rPr>
            <sz val="10"/>
            <color indexed="81"/>
            <rFont val="Arial"/>
            <family val="2"/>
          </rPr>
          <t>The operator should include all purchased electricity for the year.</t>
        </r>
        <r>
          <rPr>
            <sz val="8"/>
            <color indexed="81"/>
            <rFont val="Tahoma"/>
            <family val="2"/>
          </rPr>
          <t xml:space="preserve">
</t>
        </r>
      </text>
    </comment>
    <comment ref="B8" authorId="0">
      <text>
        <r>
          <rPr>
            <b/>
            <u/>
            <sz val="10"/>
            <color indexed="81"/>
            <rFont val="Arial"/>
            <family val="2"/>
          </rPr>
          <t>Total Fuel Purchased</t>
        </r>
        <r>
          <rPr>
            <b/>
            <sz val="10"/>
            <color indexed="81"/>
            <rFont val="Arial"/>
            <family val="2"/>
          </rPr>
          <t xml:space="preserve">
</t>
        </r>
        <r>
          <rPr>
            <sz val="10"/>
            <color indexed="81"/>
            <rFont val="Arial"/>
            <family val="2"/>
          </rPr>
          <t>The operator should include all fuel purchased for the year.
The operator must select the unit of measure before entering the amount of fuel</t>
        </r>
      </text>
    </comment>
    <comment ref="B15" authorId="0">
      <text>
        <r>
          <rPr>
            <b/>
            <u/>
            <sz val="10"/>
            <color indexed="81"/>
            <rFont val="Arial"/>
            <family val="2"/>
          </rPr>
          <t>Estimated Energy Saved</t>
        </r>
        <r>
          <rPr>
            <b/>
            <sz val="10"/>
            <color indexed="81"/>
            <rFont val="Arial"/>
            <family val="2"/>
          </rPr>
          <t xml:space="preserve">
</t>
        </r>
        <r>
          <rPr>
            <sz val="10"/>
            <color indexed="81"/>
            <rFont val="Arial"/>
            <family val="2"/>
          </rPr>
          <t xml:space="preserve">
The operator should include the amount of kWh that will be saved per year based on this project</t>
        </r>
        <r>
          <rPr>
            <sz val="8"/>
            <color indexed="81"/>
            <rFont val="Tahoma"/>
            <family val="2"/>
          </rPr>
          <t xml:space="preserve">
</t>
        </r>
      </text>
    </comment>
    <comment ref="B16" authorId="0">
      <text>
        <r>
          <rPr>
            <b/>
            <u/>
            <sz val="10"/>
            <color indexed="81"/>
            <rFont val="Arial"/>
            <family val="2"/>
          </rPr>
          <t>Estimated Cost for System</t>
        </r>
        <r>
          <rPr>
            <b/>
            <sz val="10"/>
            <color indexed="81"/>
            <rFont val="Arial"/>
            <family val="2"/>
          </rPr>
          <t xml:space="preserve">
</t>
        </r>
        <r>
          <rPr>
            <sz val="10"/>
            <color indexed="81"/>
            <rFont val="Arial"/>
            <family val="2"/>
          </rPr>
          <t>The operator should enter the total cost to purchase and install this system. This should include any additional items such as lift trucks, scaffolding, etc...</t>
        </r>
        <r>
          <rPr>
            <sz val="8"/>
            <color indexed="81"/>
            <rFont val="Tahoma"/>
            <family val="2"/>
          </rPr>
          <t xml:space="preserve">
</t>
        </r>
      </text>
    </comment>
    <comment ref="B18" authorId="0">
      <text>
        <r>
          <rPr>
            <b/>
            <u/>
            <sz val="10"/>
            <color indexed="81"/>
            <rFont val="Arial"/>
            <family val="2"/>
          </rPr>
          <t>Energy Offset Type</t>
        </r>
        <r>
          <rPr>
            <b/>
            <sz val="10"/>
            <color indexed="81"/>
            <rFont val="Arial"/>
            <family val="2"/>
          </rPr>
          <t xml:space="preserve">
</t>
        </r>
        <r>
          <rPr>
            <sz val="10"/>
            <color indexed="81"/>
            <rFont val="Arial"/>
            <family val="2"/>
          </rPr>
          <t>The operator must choose whether this project will offset electricity or fuel use in order for the calculations to function properly</t>
        </r>
        <r>
          <rPr>
            <sz val="8"/>
            <color indexed="81"/>
            <rFont val="Tahoma"/>
            <family val="2"/>
          </rPr>
          <t xml:space="preserve">
</t>
        </r>
      </text>
    </comment>
    <comment ref="B20" authorId="0">
      <text>
        <r>
          <rPr>
            <b/>
            <u/>
            <sz val="10"/>
            <color indexed="81"/>
            <rFont val="Arial"/>
            <family val="2"/>
          </rPr>
          <t>Estimated Cost for Renewable Fuel</t>
        </r>
        <r>
          <rPr>
            <sz val="10"/>
            <color indexed="81"/>
            <rFont val="Arial"/>
            <family val="2"/>
          </rPr>
          <t xml:space="preserve">
Include any costs associated with purchasing renewable fuel Solar, Wind and Geothermal will not have a cost associated with is.  There may be a cost for Biomass. Enter annual cost if applicable.</t>
        </r>
        <r>
          <rPr>
            <sz val="8"/>
            <color indexed="81"/>
            <rFont val="Tahoma"/>
            <family val="2"/>
          </rPr>
          <t xml:space="preserve">
</t>
        </r>
      </text>
    </comment>
    <comment ref="B22" authorId="0">
      <text>
        <r>
          <rPr>
            <b/>
            <u/>
            <sz val="10"/>
            <color indexed="81"/>
            <rFont val="Arial"/>
            <family val="2"/>
          </rPr>
          <t>Estimated Annual Maintenance Cost</t>
        </r>
        <r>
          <rPr>
            <b/>
            <sz val="10"/>
            <color indexed="81"/>
            <rFont val="Arial"/>
            <family val="2"/>
          </rPr>
          <t xml:space="preserve">
</t>
        </r>
        <r>
          <rPr>
            <sz val="10"/>
            <color indexed="81"/>
            <rFont val="Arial"/>
            <family val="2"/>
          </rPr>
          <t>Include any annual costs to maintain the system.</t>
        </r>
        <r>
          <rPr>
            <sz val="8"/>
            <color indexed="81"/>
            <rFont val="Tahoma"/>
            <family val="2"/>
          </rPr>
          <t xml:space="preserve">
</t>
        </r>
      </text>
    </comment>
    <comment ref="B25" authorId="0">
      <text>
        <r>
          <rPr>
            <b/>
            <u/>
            <sz val="10"/>
            <color indexed="81"/>
            <rFont val="Arial"/>
            <family val="2"/>
          </rPr>
          <t>Simple Payback</t>
        </r>
        <r>
          <rPr>
            <b/>
            <sz val="10"/>
            <color indexed="81"/>
            <rFont val="Arial"/>
            <family val="2"/>
          </rPr>
          <t xml:space="preserve">
</t>
        </r>
        <r>
          <rPr>
            <sz val="10"/>
            <color indexed="81"/>
            <rFont val="Arial"/>
            <family val="2"/>
          </rPr>
          <t>This calculation is based on the total cost of the project as well as savings per year. The results will not include interest.</t>
        </r>
        <r>
          <rPr>
            <sz val="8"/>
            <color indexed="81"/>
            <rFont val="Tahoma"/>
            <family val="2"/>
          </rPr>
          <t xml:space="preserve">
</t>
        </r>
      </text>
    </comment>
  </commentList>
</comments>
</file>

<file path=xl/comments2.xml><?xml version="1.0" encoding="utf-8"?>
<comments xmlns="http://schemas.openxmlformats.org/spreadsheetml/2006/main">
  <authors>
    <author>Ron Feingold</author>
  </authors>
  <commentList>
    <comment ref="B6" authorId="0">
      <text>
        <r>
          <rPr>
            <b/>
            <u/>
            <sz val="10"/>
            <color indexed="81"/>
            <rFont val="Tahoma"/>
            <family val="2"/>
          </rPr>
          <t>Total Electricity Purchased</t>
        </r>
        <r>
          <rPr>
            <b/>
            <sz val="10"/>
            <color indexed="81"/>
            <rFont val="Tahoma"/>
            <family val="2"/>
          </rPr>
          <t xml:space="preserve">
</t>
        </r>
        <r>
          <rPr>
            <sz val="10"/>
            <color indexed="81"/>
            <rFont val="Arial"/>
            <family val="2"/>
          </rPr>
          <t>The operator should include all purchased electricity for the year.</t>
        </r>
        <r>
          <rPr>
            <sz val="8"/>
            <color indexed="81"/>
            <rFont val="Tahoma"/>
            <family val="2"/>
          </rPr>
          <t xml:space="preserve">
</t>
        </r>
      </text>
    </comment>
    <comment ref="B8" authorId="0">
      <text>
        <r>
          <rPr>
            <b/>
            <u/>
            <sz val="10"/>
            <color indexed="81"/>
            <rFont val="Arial"/>
            <family val="2"/>
          </rPr>
          <t>Total Fuel Purchased</t>
        </r>
        <r>
          <rPr>
            <b/>
            <sz val="10"/>
            <color indexed="81"/>
            <rFont val="Arial"/>
            <family val="2"/>
          </rPr>
          <t xml:space="preserve">
</t>
        </r>
        <r>
          <rPr>
            <sz val="10"/>
            <color indexed="81"/>
            <rFont val="Arial"/>
            <family val="2"/>
          </rPr>
          <t>The operator should include all fuel purchased for the year.
The operator must select the unit of measure before entering the amount of fuel</t>
        </r>
      </text>
    </comment>
    <comment ref="B15" authorId="0">
      <text>
        <r>
          <rPr>
            <b/>
            <u/>
            <sz val="10"/>
            <color indexed="81"/>
            <rFont val="Arial"/>
            <family val="2"/>
          </rPr>
          <t>Estimated Energy Saved</t>
        </r>
        <r>
          <rPr>
            <b/>
            <sz val="10"/>
            <color indexed="81"/>
            <rFont val="Arial"/>
            <family val="2"/>
          </rPr>
          <t xml:space="preserve">
</t>
        </r>
        <r>
          <rPr>
            <sz val="10"/>
            <color indexed="81"/>
            <rFont val="Arial"/>
            <family val="2"/>
          </rPr>
          <t xml:space="preserve">
The operator should include the amount of kWh that will be saved per year based on this project</t>
        </r>
        <r>
          <rPr>
            <sz val="8"/>
            <color indexed="81"/>
            <rFont val="Tahoma"/>
            <family val="2"/>
          </rPr>
          <t xml:space="preserve">
</t>
        </r>
      </text>
    </comment>
    <comment ref="B16" authorId="0">
      <text>
        <r>
          <rPr>
            <b/>
            <u/>
            <sz val="10"/>
            <color indexed="81"/>
            <rFont val="Arial"/>
            <family val="2"/>
          </rPr>
          <t>Estimated Cost for System</t>
        </r>
        <r>
          <rPr>
            <b/>
            <sz val="10"/>
            <color indexed="81"/>
            <rFont val="Arial"/>
            <family val="2"/>
          </rPr>
          <t xml:space="preserve">
</t>
        </r>
        <r>
          <rPr>
            <sz val="10"/>
            <color indexed="81"/>
            <rFont val="Arial"/>
            <family val="2"/>
          </rPr>
          <t>The operator should enter the total cost to purchase and install this system. This should include any additional items such as lift trucks, scaffolding, etc...</t>
        </r>
        <r>
          <rPr>
            <sz val="8"/>
            <color indexed="81"/>
            <rFont val="Tahoma"/>
            <family val="2"/>
          </rPr>
          <t xml:space="preserve">
</t>
        </r>
      </text>
    </comment>
    <comment ref="B18" authorId="0">
      <text>
        <r>
          <rPr>
            <b/>
            <u/>
            <sz val="10"/>
            <color indexed="81"/>
            <rFont val="Arial"/>
            <family val="2"/>
          </rPr>
          <t>Energy Offset Type</t>
        </r>
        <r>
          <rPr>
            <b/>
            <sz val="10"/>
            <color indexed="81"/>
            <rFont val="Arial"/>
            <family val="2"/>
          </rPr>
          <t xml:space="preserve">
</t>
        </r>
        <r>
          <rPr>
            <sz val="10"/>
            <color indexed="81"/>
            <rFont val="Arial"/>
            <family val="2"/>
          </rPr>
          <t>The operator must choose whether this project will offset electricity or fuel use in order for the calculations to function properly</t>
        </r>
        <r>
          <rPr>
            <sz val="8"/>
            <color indexed="81"/>
            <rFont val="Tahoma"/>
            <family val="2"/>
          </rPr>
          <t xml:space="preserve">
</t>
        </r>
      </text>
    </comment>
    <comment ref="B20" authorId="0">
      <text>
        <r>
          <rPr>
            <b/>
            <u/>
            <sz val="10"/>
            <color indexed="81"/>
            <rFont val="Arial"/>
            <family val="2"/>
          </rPr>
          <t>Estimated Cost for Renewable Fuel</t>
        </r>
        <r>
          <rPr>
            <sz val="10"/>
            <color indexed="81"/>
            <rFont val="Arial"/>
            <family val="2"/>
          </rPr>
          <t xml:space="preserve">
Include any costs associated with purchasing renewable fuel Solar, Wind and Geothermal will not have a cost associated with is.  There may be a cost for Biomass. Enter annual cost if applicable.</t>
        </r>
        <r>
          <rPr>
            <sz val="8"/>
            <color indexed="81"/>
            <rFont val="Tahoma"/>
            <family val="2"/>
          </rPr>
          <t xml:space="preserve">
</t>
        </r>
      </text>
    </comment>
    <comment ref="B22" authorId="0">
      <text>
        <r>
          <rPr>
            <b/>
            <u/>
            <sz val="10"/>
            <color indexed="81"/>
            <rFont val="Arial"/>
            <family val="2"/>
          </rPr>
          <t>Estimated Annual Maintenance Cost</t>
        </r>
        <r>
          <rPr>
            <b/>
            <sz val="10"/>
            <color indexed="81"/>
            <rFont val="Arial"/>
            <family val="2"/>
          </rPr>
          <t xml:space="preserve">
</t>
        </r>
        <r>
          <rPr>
            <sz val="10"/>
            <color indexed="81"/>
            <rFont val="Arial"/>
            <family val="2"/>
          </rPr>
          <t>Include any annual costs to maintain the system.</t>
        </r>
        <r>
          <rPr>
            <sz val="8"/>
            <color indexed="81"/>
            <rFont val="Tahoma"/>
            <family val="2"/>
          </rPr>
          <t xml:space="preserve">
</t>
        </r>
      </text>
    </comment>
    <comment ref="B25" authorId="0">
      <text>
        <r>
          <rPr>
            <b/>
            <u/>
            <sz val="10"/>
            <color indexed="81"/>
            <rFont val="Arial"/>
            <family val="2"/>
          </rPr>
          <t>Simple Payback</t>
        </r>
        <r>
          <rPr>
            <b/>
            <sz val="10"/>
            <color indexed="81"/>
            <rFont val="Arial"/>
            <family val="2"/>
          </rPr>
          <t xml:space="preserve">
</t>
        </r>
        <r>
          <rPr>
            <sz val="10"/>
            <color indexed="81"/>
            <rFont val="Arial"/>
            <family val="2"/>
          </rPr>
          <t>This calculation is based on the total cost of the project as well as savings per year. The results will not include interest.</t>
        </r>
        <r>
          <rPr>
            <sz val="8"/>
            <color indexed="81"/>
            <rFont val="Tahoma"/>
            <family val="2"/>
          </rPr>
          <t xml:space="preserve">
</t>
        </r>
      </text>
    </comment>
  </commentList>
</comments>
</file>

<file path=xl/comments3.xml><?xml version="1.0" encoding="utf-8"?>
<comments xmlns="http://schemas.openxmlformats.org/spreadsheetml/2006/main">
  <authors>
    <author>Ron Feingold</author>
  </authors>
  <commentList>
    <comment ref="B6" authorId="0">
      <text>
        <r>
          <rPr>
            <b/>
            <u/>
            <sz val="10"/>
            <color indexed="81"/>
            <rFont val="Tahoma"/>
            <family val="2"/>
          </rPr>
          <t>Total Electricity Purchased</t>
        </r>
        <r>
          <rPr>
            <b/>
            <sz val="10"/>
            <color indexed="81"/>
            <rFont val="Tahoma"/>
            <family val="2"/>
          </rPr>
          <t xml:space="preserve">
</t>
        </r>
        <r>
          <rPr>
            <sz val="10"/>
            <color indexed="81"/>
            <rFont val="Arial"/>
            <family val="2"/>
          </rPr>
          <t>The operator should include all purchased electricity for the year.</t>
        </r>
        <r>
          <rPr>
            <sz val="8"/>
            <color indexed="81"/>
            <rFont val="Tahoma"/>
            <family val="2"/>
          </rPr>
          <t xml:space="preserve">
</t>
        </r>
      </text>
    </comment>
    <comment ref="B8" authorId="0">
      <text>
        <r>
          <rPr>
            <b/>
            <u/>
            <sz val="10"/>
            <color indexed="81"/>
            <rFont val="Arial"/>
            <family val="2"/>
          </rPr>
          <t>Total Fuel Purchased</t>
        </r>
        <r>
          <rPr>
            <b/>
            <sz val="10"/>
            <color indexed="81"/>
            <rFont val="Arial"/>
            <family val="2"/>
          </rPr>
          <t xml:space="preserve">
</t>
        </r>
        <r>
          <rPr>
            <sz val="10"/>
            <color indexed="81"/>
            <rFont val="Arial"/>
            <family val="2"/>
          </rPr>
          <t>The operator should include all fuel purchased for the year.
The operator must select the unit of measure before entering the amount of fuel</t>
        </r>
      </text>
    </comment>
    <comment ref="B15" authorId="0">
      <text>
        <r>
          <rPr>
            <b/>
            <u/>
            <sz val="10"/>
            <color indexed="81"/>
            <rFont val="Arial"/>
            <family val="2"/>
          </rPr>
          <t>Estimated Energy Saved</t>
        </r>
        <r>
          <rPr>
            <b/>
            <sz val="10"/>
            <color indexed="81"/>
            <rFont val="Arial"/>
            <family val="2"/>
          </rPr>
          <t xml:space="preserve">
</t>
        </r>
        <r>
          <rPr>
            <sz val="10"/>
            <color indexed="81"/>
            <rFont val="Arial"/>
            <family val="2"/>
          </rPr>
          <t xml:space="preserve">
The operator should include the amount of kWh that will be saved per year based on this project</t>
        </r>
        <r>
          <rPr>
            <sz val="8"/>
            <color indexed="81"/>
            <rFont val="Tahoma"/>
            <family val="2"/>
          </rPr>
          <t xml:space="preserve">
</t>
        </r>
      </text>
    </comment>
    <comment ref="B16" authorId="0">
      <text>
        <r>
          <rPr>
            <b/>
            <u/>
            <sz val="10"/>
            <color indexed="81"/>
            <rFont val="Arial"/>
            <family val="2"/>
          </rPr>
          <t>Estimated Cost for System</t>
        </r>
        <r>
          <rPr>
            <b/>
            <sz val="10"/>
            <color indexed="81"/>
            <rFont val="Arial"/>
            <family val="2"/>
          </rPr>
          <t xml:space="preserve">
</t>
        </r>
        <r>
          <rPr>
            <sz val="10"/>
            <color indexed="81"/>
            <rFont val="Arial"/>
            <family val="2"/>
          </rPr>
          <t>The operator should enter the total cost to purchase and install this system. This should include any additional items such as lift trucks, scaffolding, etc...</t>
        </r>
        <r>
          <rPr>
            <sz val="8"/>
            <color indexed="81"/>
            <rFont val="Tahoma"/>
            <family val="2"/>
          </rPr>
          <t xml:space="preserve">
</t>
        </r>
      </text>
    </comment>
    <comment ref="B18" authorId="0">
      <text>
        <r>
          <rPr>
            <b/>
            <u/>
            <sz val="10"/>
            <color indexed="81"/>
            <rFont val="Arial"/>
            <family val="2"/>
          </rPr>
          <t>Energy Offset Type</t>
        </r>
        <r>
          <rPr>
            <b/>
            <sz val="10"/>
            <color indexed="81"/>
            <rFont val="Arial"/>
            <family val="2"/>
          </rPr>
          <t xml:space="preserve">
</t>
        </r>
        <r>
          <rPr>
            <sz val="10"/>
            <color indexed="81"/>
            <rFont val="Arial"/>
            <family val="2"/>
          </rPr>
          <t>The operator must choose whether this project will offset electricity or fuel use in order for the calculations to function properly</t>
        </r>
        <r>
          <rPr>
            <sz val="8"/>
            <color indexed="81"/>
            <rFont val="Tahoma"/>
            <family val="2"/>
          </rPr>
          <t xml:space="preserve">
</t>
        </r>
      </text>
    </comment>
    <comment ref="B20" authorId="0">
      <text>
        <r>
          <rPr>
            <b/>
            <u/>
            <sz val="10"/>
            <color indexed="81"/>
            <rFont val="Arial"/>
            <family val="2"/>
          </rPr>
          <t>Estimated Cost for Renewable Fuel</t>
        </r>
        <r>
          <rPr>
            <sz val="10"/>
            <color indexed="81"/>
            <rFont val="Arial"/>
            <family val="2"/>
          </rPr>
          <t xml:space="preserve">
Include any costs associated with purchasing renewable fuel Solar, Wind and Geothermal will not have a cost associated with is.  There may be a cost for Biomass. Enter annual cost if applicable.</t>
        </r>
        <r>
          <rPr>
            <sz val="8"/>
            <color indexed="81"/>
            <rFont val="Tahoma"/>
            <family val="2"/>
          </rPr>
          <t xml:space="preserve">
</t>
        </r>
      </text>
    </comment>
    <comment ref="B22" authorId="0">
      <text>
        <r>
          <rPr>
            <b/>
            <u/>
            <sz val="10"/>
            <color indexed="81"/>
            <rFont val="Arial"/>
            <family val="2"/>
          </rPr>
          <t>Estimated Annual Maintenance Cost</t>
        </r>
        <r>
          <rPr>
            <b/>
            <sz val="10"/>
            <color indexed="81"/>
            <rFont val="Arial"/>
            <family val="2"/>
          </rPr>
          <t xml:space="preserve">
</t>
        </r>
        <r>
          <rPr>
            <sz val="10"/>
            <color indexed="81"/>
            <rFont val="Arial"/>
            <family val="2"/>
          </rPr>
          <t>Include any annual costs to maintain the system.</t>
        </r>
        <r>
          <rPr>
            <sz val="8"/>
            <color indexed="81"/>
            <rFont val="Tahoma"/>
            <family val="2"/>
          </rPr>
          <t xml:space="preserve">
</t>
        </r>
      </text>
    </comment>
    <comment ref="B25" authorId="0">
      <text>
        <r>
          <rPr>
            <b/>
            <u/>
            <sz val="10"/>
            <color indexed="81"/>
            <rFont val="Arial"/>
            <family val="2"/>
          </rPr>
          <t>Simple Payback</t>
        </r>
        <r>
          <rPr>
            <b/>
            <sz val="10"/>
            <color indexed="81"/>
            <rFont val="Arial"/>
            <family val="2"/>
          </rPr>
          <t xml:space="preserve">
</t>
        </r>
        <r>
          <rPr>
            <sz val="10"/>
            <color indexed="81"/>
            <rFont val="Arial"/>
            <family val="2"/>
          </rPr>
          <t>This calculation is based on the total cost of the project as well as savings per year. The results will not include interest.</t>
        </r>
        <r>
          <rPr>
            <sz val="8"/>
            <color indexed="81"/>
            <rFont val="Tahoma"/>
            <family val="2"/>
          </rPr>
          <t xml:space="preserve">
</t>
        </r>
      </text>
    </comment>
  </commentList>
</comments>
</file>

<file path=xl/comments4.xml><?xml version="1.0" encoding="utf-8"?>
<comments xmlns="http://schemas.openxmlformats.org/spreadsheetml/2006/main">
  <authors>
    <author>Ron Feingold</author>
  </authors>
  <commentList>
    <comment ref="B6" authorId="0">
      <text>
        <r>
          <rPr>
            <b/>
            <u/>
            <sz val="10"/>
            <color indexed="81"/>
            <rFont val="Tahoma"/>
            <family val="2"/>
          </rPr>
          <t>Total Electricity Purchased</t>
        </r>
        <r>
          <rPr>
            <b/>
            <sz val="10"/>
            <color indexed="81"/>
            <rFont val="Tahoma"/>
            <family val="2"/>
          </rPr>
          <t xml:space="preserve">
</t>
        </r>
        <r>
          <rPr>
            <sz val="10"/>
            <color indexed="81"/>
            <rFont val="Arial"/>
            <family val="2"/>
          </rPr>
          <t>The operator should include all purchased electricity for the year.</t>
        </r>
        <r>
          <rPr>
            <sz val="8"/>
            <color indexed="81"/>
            <rFont val="Tahoma"/>
            <family val="2"/>
          </rPr>
          <t xml:space="preserve">
</t>
        </r>
      </text>
    </comment>
    <comment ref="B8" authorId="0">
      <text>
        <r>
          <rPr>
            <b/>
            <u/>
            <sz val="10"/>
            <color indexed="81"/>
            <rFont val="Arial"/>
            <family val="2"/>
          </rPr>
          <t>Total Fuel Purchased</t>
        </r>
        <r>
          <rPr>
            <b/>
            <sz val="10"/>
            <color indexed="81"/>
            <rFont val="Arial"/>
            <family val="2"/>
          </rPr>
          <t xml:space="preserve">
</t>
        </r>
        <r>
          <rPr>
            <sz val="10"/>
            <color indexed="81"/>
            <rFont val="Arial"/>
            <family val="2"/>
          </rPr>
          <t>The operator should include all fuel purchased for the year.
The operator must select the unit of measure before entering the amount of fuel</t>
        </r>
      </text>
    </comment>
    <comment ref="B15" authorId="0">
      <text>
        <r>
          <rPr>
            <b/>
            <u/>
            <sz val="10"/>
            <color indexed="81"/>
            <rFont val="Arial"/>
            <family val="2"/>
          </rPr>
          <t>Estimated Energy Saved</t>
        </r>
        <r>
          <rPr>
            <b/>
            <sz val="10"/>
            <color indexed="81"/>
            <rFont val="Arial"/>
            <family val="2"/>
          </rPr>
          <t xml:space="preserve">
</t>
        </r>
        <r>
          <rPr>
            <sz val="10"/>
            <color indexed="81"/>
            <rFont val="Arial"/>
            <family val="2"/>
          </rPr>
          <t xml:space="preserve">
The operator should include the amount of kWh that will be saved per year based on this project</t>
        </r>
        <r>
          <rPr>
            <sz val="8"/>
            <color indexed="81"/>
            <rFont val="Tahoma"/>
            <family val="2"/>
          </rPr>
          <t xml:space="preserve">
</t>
        </r>
      </text>
    </comment>
    <comment ref="B16" authorId="0">
      <text>
        <r>
          <rPr>
            <b/>
            <u/>
            <sz val="10"/>
            <color indexed="81"/>
            <rFont val="Arial"/>
            <family val="2"/>
          </rPr>
          <t>Estimated Cost for System</t>
        </r>
        <r>
          <rPr>
            <b/>
            <sz val="10"/>
            <color indexed="81"/>
            <rFont val="Arial"/>
            <family val="2"/>
          </rPr>
          <t xml:space="preserve">
</t>
        </r>
        <r>
          <rPr>
            <sz val="10"/>
            <color indexed="81"/>
            <rFont val="Arial"/>
            <family val="2"/>
          </rPr>
          <t>The operator should enter the total cost to purchase and install this system. This should include any additional items such as lift trucks, scaffolding, etc...</t>
        </r>
        <r>
          <rPr>
            <sz val="8"/>
            <color indexed="81"/>
            <rFont val="Tahoma"/>
            <family val="2"/>
          </rPr>
          <t xml:space="preserve">
</t>
        </r>
      </text>
    </comment>
    <comment ref="B18" authorId="0">
      <text>
        <r>
          <rPr>
            <b/>
            <u/>
            <sz val="10"/>
            <color indexed="81"/>
            <rFont val="Arial"/>
            <family val="2"/>
          </rPr>
          <t>Energy Offset Type</t>
        </r>
        <r>
          <rPr>
            <b/>
            <sz val="10"/>
            <color indexed="81"/>
            <rFont val="Arial"/>
            <family val="2"/>
          </rPr>
          <t xml:space="preserve">
</t>
        </r>
        <r>
          <rPr>
            <sz val="10"/>
            <color indexed="81"/>
            <rFont val="Arial"/>
            <family val="2"/>
          </rPr>
          <t>The operator must choose whether this project will offset electricity or fuel use in order for the calculations to function properly</t>
        </r>
        <r>
          <rPr>
            <sz val="8"/>
            <color indexed="81"/>
            <rFont val="Tahoma"/>
            <family val="2"/>
          </rPr>
          <t xml:space="preserve">
</t>
        </r>
      </text>
    </comment>
    <comment ref="B20" authorId="0">
      <text>
        <r>
          <rPr>
            <b/>
            <u/>
            <sz val="10"/>
            <color indexed="81"/>
            <rFont val="Arial"/>
            <family val="2"/>
          </rPr>
          <t>Estimated Cost for Renewable Fuel</t>
        </r>
        <r>
          <rPr>
            <sz val="10"/>
            <color indexed="81"/>
            <rFont val="Arial"/>
            <family val="2"/>
          </rPr>
          <t xml:space="preserve">
Include any costs associated with purchasing renewable fuel Solar, Wind and Geothermal will not have a cost associated with is.  There may be a cost for Biomass. Enter annual cost if applicable.</t>
        </r>
        <r>
          <rPr>
            <sz val="8"/>
            <color indexed="81"/>
            <rFont val="Tahoma"/>
            <family val="2"/>
          </rPr>
          <t xml:space="preserve">
</t>
        </r>
      </text>
    </comment>
    <comment ref="B22" authorId="0">
      <text>
        <r>
          <rPr>
            <b/>
            <u/>
            <sz val="10"/>
            <color indexed="81"/>
            <rFont val="Arial"/>
            <family val="2"/>
          </rPr>
          <t>Estimated Annual Maintenance Cost</t>
        </r>
        <r>
          <rPr>
            <b/>
            <sz val="10"/>
            <color indexed="81"/>
            <rFont val="Arial"/>
            <family val="2"/>
          </rPr>
          <t xml:space="preserve">
</t>
        </r>
        <r>
          <rPr>
            <sz val="10"/>
            <color indexed="81"/>
            <rFont val="Arial"/>
            <family val="2"/>
          </rPr>
          <t>Include any annual costs to maintain the system.</t>
        </r>
        <r>
          <rPr>
            <sz val="8"/>
            <color indexed="81"/>
            <rFont val="Tahoma"/>
            <family val="2"/>
          </rPr>
          <t xml:space="preserve">
</t>
        </r>
      </text>
    </comment>
    <comment ref="B25" authorId="0">
      <text>
        <r>
          <rPr>
            <b/>
            <u/>
            <sz val="10"/>
            <color indexed="81"/>
            <rFont val="Arial"/>
            <family val="2"/>
          </rPr>
          <t>Simple Payback</t>
        </r>
        <r>
          <rPr>
            <b/>
            <sz val="10"/>
            <color indexed="81"/>
            <rFont val="Arial"/>
            <family val="2"/>
          </rPr>
          <t xml:space="preserve">
</t>
        </r>
        <r>
          <rPr>
            <sz val="10"/>
            <color indexed="81"/>
            <rFont val="Arial"/>
            <family val="2"/>
          </rPr>
          <t>This calculation is based on the total cost of the project as well as savings per year. The results will not include interest.</t>
        </r>
        <r>
          <rPr>
            <sz val="8"/>
            <color indexed="81"/>
            <rFont val="Tahoma"/>
            <family val="2"/>
          </rPr>
          <t xml:space="preserve">
</t>
        </r>
      </text>
    </comment>
  </commentList>
</comments>
</file>

<file path=xl/comments5.xml><?xml version="1.0" encoding="utf-8"?>
<comments xmlns="http://schemas.openxmlformats.org/spreadsheetml/2006/main">
  <authors>
    <author>Ron Feingold</author>
  </authors>
  <commentList>
    <comment ref="B6" authorId="0">
      <text>
        <r>
          <rPr>
            <b/>
            <u/>
            <sz val="10"/>
            <color indexed="81"/>
            <rFont val="Tahoma"/>
            <family val="2"/>
          </rPr>
          <t>Total Electricity Purchased</t>
        </r>
        <r>
          <rPr>
            <b/>
            <sz val="10"/>
            <color indexed="81"/>
            <rFont val="Tahoma"/>
            <family val="2"/>
          </rPr>
          <t xml:space="preserve">
</t>
        </r>
        <r>
          <rPr>
            <sz val="10"/>
            <color indexed="81"/>
            <rFont val="Arial"/>
            <family val="2"/>
          </rPr>
          <t>The operator should include all purchased electricity for the year.</t>
        </r>
        <r>
          <rPr>
            <sz val="8"/>
            <color indexed="81"/>
            <rFont val="Tahoma"/>
            <family val="2"/>
          </rPr>
          <t xml:space="preserve">
</t>
        </r>
      </text>
    </comment>
    <comment ref="B8" authorId="0">
      <text>
        <r>
          <rPr>
            <b/>
            <u/>
            <sz val="10"/>
            <color indexed="81"/>
            <rFont val="Arial"/>
            <family val="2"/>
          </rPr>
          <t>Total Fuel Purchased</t>
        </r>
        <r>
          <rPr>
            <b/>
            <sz val="10"/>
            <color indexed="81"/>
            <rFont val="Arial"/>
            <family val="2"/>
          </rPr>
          <t xml:space="preserve">
</t>
        </r>
        <r>
          <rPr>
            <sz val="10"/>
            <color indexed="81"/>
            <rFont val="Arial"/>
            <family val="2"/>
          </rPr>
          <t>The operator should include all fuel purchased for the year.
The operator must select the unit of measure before entering the amount of fuel</t>
        </r>
      </text>
    </comment>
    <comment ref="B15" authorId="0">
      <text>
        <r>
          <rPr>
            <b/>
            <u/>
            <sz val="10"/>
            <color indexed="81"/>
            <rFont val="Arial"/>
            <family val="2"/>
          </rPr>
          <t>Estimated Energy Saved</t>
        </r>
        <r>
          <rPr>
            <b/>
            <sz val="10"/>
            <color indexed="81"/>
            <rFont val="Arial"/>
            <family val="2"/>
          </rPr>
          <t xml:space="preserve">
</t>
        </r>
        <r>
          <rPr>
            <sz val="10"/>
            <color indexed="81"/>
            <rFont val="Arial"/>
            <family val="2"/>
          </rPr>
          <t xml:space="preserve">
The operator should include the amount of kWh that will be saved per year based on this project</t>
        </r>
        <r>
          <rPr>
            <sz val="8"/>
            <color indexed="81"/>
            <rFont val="Tahoma"/>
            <family val="2"/>
          </rPr>
          <t xml:space="preserve">
</t>
        </r>
      </text>
    </comment>
    <comment ref="B16" authorId="0">
      <text>
        <r>
          <rPr>
            <b/>
            <u/>
            <sz val="10"/>
            <color indexed="81"/>
            <rFont val="Arial"/>
            <family val="2"/>
          </rPr>
          <t>Estimated Cost for System</t>
        </r>
        <r>
          <rPr>
            <b/>
            <sz val="10"/>
            <color indexed="81"/>
            <rFont val="Arial"/>
            <family val="2"/>
          </rPr>
          <t xml:space="preserve">
</t>
        </r>
        <r>
          <rPr>
            <sz val="10"/>
            <color indexed="81"/>
            <rFont val="Arial"/>
            <family val="2"/>
          </rPr>
          <t>The operator should enter the total cost to purchase and install this system. This should include any additional items such as lift trucks, scaffolding, etc...</t>
        </r>
        <r>
          <rPr>
            <sz val="8"/>
            <color indexed="81"/>
            <rFont val="Tahoma"/>
            <family val="2"/>
          </rPr>
          <t xml:space="preserve">
</t>
        </r>
      </text>
    </comment>
    <comment ref="B18" authorId="0">
      <text>
        <r>
          <rPr>
            <b/>
            <u/>
            <sz val="10"/>
            <color indexed="81"/>
            <rFont val="Arial"/>
            <family val="2"/>
          </rPr>
          <t>Energy Offset Type</t>
        </r>
        <r>
          <rPr>
            <b/>
            <sz val="10"/>
            <color indexed="81"/>
            <rFont val="Arial"/>
            <family val="2"/>
          </rPr>
          <t xml:space="preserve">
</t>
        </r>
        <r>
          <rPr>
            <sz val="10"/>
            <color indexed="81"/>
            <rFont val="Arial"/>
            <family val="2"/>
          </rPr>
          <t>The operator must choose whether this project will offset electricity or fuel use in order for the calculations to function properly</t>
        </r>
        <r>
          <rPr>
            <sz val="8"/>
            <color indexed="81"/>
            <rFont val="Tahoma"/>
            <family val="2"/>
          </rPr>
          <t xml:space="preserve">
</t>
        </r>
      </text>
    </comment>
    <comment ref="B20" authorId="0">
      <text>
        <r>
          <rPr>
            <b/>
            <u/>
            <sz val="10"/>
            <color indexed="81"/>
            <rFont val="Arial"/>
            <family val="2"/>
          </rPr>
          <t>Estimated Cost for Renewable Fuel</t>
        </r>
        <r>
          <rPr>
            <sz val="10"/>
            <color indexed="81"/>
            <rFont val="Arial"/>
            <family val="2"/>
          </rPr>
          <t xml:space="preserve">
Include any costs associated with purchasing renewable fuel Solar, Wind and Geothermal will not have a cost associated with is.  There may be a cost for Biomass. Enter annual cost if applicable.</t>
        </r>
        <r>
          <rPr>
            <sz val="8"/>
            <color indexed="81"/>
            <rFont val="Tahoma"/>
            <family val="2"/>
          </rPr>
          <t xml:space="preserve">
</t>
        </r>
      </text>
    </comment>
    <comment ref="B22" authorId="0">
      <text>
        <r>
          <rPr>
            <b/>
            <u/>
            <sz val="10"/>
            <color indexed="81"/>
            <rFont val="Arial"/>
            <family val="2"/>
          </rPr>
          <t>Estimated Annual Maintenance Cost</t>
        </r>
        <r>
          <rPr>
            <b/>
            <sz val="10"/>
            <color indexed="81"/>
            <rFont val="Arial"/>
            <family val="2"/>
          </rPr>
          <t xml:space="preserve">
</t>
        </r>
        <r>
          <rPr>
            <sz val="10"/>
            <color indexed="81"/>
            <rFont val="Arial"/>
            <family val="2"/>
          </rPr>
          <t>Include any annual costs to maintain the system.</t>
        </r>
        <r>
          <rPr>
            <sz val="8"/>
            <color indexed="81"/>
            <rFont val="Tahoma"/>
            <family val="2"/>
          </rPr>
          <t xml:space="preserve">
</t>
        </r>
      </text>
    </comment>
    <comment ref="B25" authorId="0">
      <text>
        <r>
          <rPr>
            <b/>
            <u/>
            <sz val="10"/>
            <color indexed="81"/>
            <rFont val="Arial"/>
            <family val="2"/>
          </rPr>
          <t>Simple Payback</t>
        </r>
        <r>
          <rPr>
            <b/>
            <sz val="10"/>
            <color indexed="81"/>
            <rFont val="Arial"/>
            <family val="2"/>
          </rPr>
          <t xml:space="preserve">
</t>
        </r>
        <r>
          <rPr>
            <sz val="10"/>
            <color indexed="81"/>
            <rFont val="Arial"/>
            <family val="2"/>
          </rPr>
          <t>This calculation is based on the total cost of the project as well as savings per year. The results will not include interest.</t>
        </r>
        <r>
          <rPr>
            <sz val="8"/>
            <color indexed="81"/>
            <rFont val="Tahoma"/>
            <family val="2"/>
          </rPr>
          <t xml:space="preserve">
</t>
        </r>
      </text>
    </comment>
  </commentList>
</comments>
</file>

<file path=xl/comments6.xml><?xml version="1.0" encoding="utf-8"?>
<comments xmlns="http://schemas.openxmlformats.org/spreadsheetml/2006/main">
  <authors>
    <author>Ron Feingold</author>
  </authors>
  <commentList>
    <comment ref="C4" authorId="0">
      <text>
        <r>
          <rPr>
            <b/>
            <u/>
            <sz val="16"/>
            <color indexed="81"/>
            <rFont val="Arial"/>
            <family val="2"/>
          </rPr>
          <t>Select Option</t>
        </r>
        <r>
          <rPr>
            <b/>
            <sz val="16"/>
            <color indexed="81"/>
            <rFont val="Arial"/>
            <family val="2"/>
          </rPr>
          <t xml:space="preserve">
</t>
        </r>
        <r>
          <rPr>
            <sz val="16"/>
            <color indexed="81"/>
            <rFont val="Arial"/>
            <family val="2"/>
          </rPr>
          <t>The option that you choose will determine which results will be shown on this page</t>
        </r>
        <r>
          <rPr>
            <sz val="10"/>
            <color indexed="81"/>
            <rFont val="Arial"/>
            <family val="2"/>
          </rPr>
          <t xml:space="preserve">
</t>
        </r>
      </text>
    </comment>
  </commentList>
</comments>
</file>

<file path=xl/sharedStrings.xml><?xml version="1.0" encoding="utf-8"?>
<sst xmlns="http://schemas.openxmlformats.org/spreadsheetml/2006/main" count="577" uniqueCount="111">
  <si>
    <t>Select Unit</t>
  </si>
  <si>
    <t>Unit</t>
  </si>
  <si>
    <t>$</t>
  </si>
  <si>
    <t>kWh</t>
  </si>
  <si>
    <t>Other</t>
  </si>
  <si>
    <t>-</t>
  </si>
  <si>
    <t>Map Key</t>
  </si>
  <si>
    <t>Category Description</t>
  </si>
  <si>
    <t>Operator Input / Drop Down Cells</t>
  </si>
  <si>
    <t>Calculated Value Cells</t>
  </si>
  <si>
    <t>Automatically Filled Cell</t>
  </si>
  <si>
    <t>Proposed Project</t>
  </si>
  <si>
    <t>Current Energy Situation</t>
  </si>
  <si>
    <t>Enter Quantity</t>
  </si>
  <si>
    <t>Enter Cost</t>
  </si>
  <si>
    <t>Calculating the Cost of Renewable Energy</t>
  </si>
  <si>
    <t>Guidance  / Instructions</t>
  </si>
  <si>
    <t>Overview</t>
  </si>
  <si>
    <t>The flow of the tool has been designed to allow the operator to move freely through the tool without the use of a guidance document.  However, this tool is designed for multiple skill set levels and some individuals may require additional assistance.  The user can access the "Instructions" page , for assistance.  It is important to work through the tool in the order suggested as results are often accumulated through the various worksheets.</t>
  </si>
  <si>
    <t>To use the tool, please adhere to the following recommendations:</t>
  </si>
  <si>
    <t>The tool will only function properly if the macros are enabled.</t>
  </si>
  <si>
    <t xml:space="preserve">Fields that may be edited by the user are shaded in light gray with a black font.  Often, these fields may be pre-populated with a drop-down cell. If you do not see an option in the drop down that is applicable to your operations, select "Other". Once you have selected "Other" simply enter the appropriate information. Note: Fields that are not shaded in light gray should not be modified for general use.  If the cell is not applicable, leave it blank or enter "0".  </t>
  </si>
  <si>
    <t>Brewers Association Renewable Energy Tool</t>
  </si>
  <si>
    <t>Year</t>
  </si>
  <si>
    <t>Total Electrical Energy Cost</t>
  </si>
  <si>
    <t>Total Fuel Purchased</t>
  </si>
  <si>
    <t>Total Electrical Purchased</t>
  </si>
  <si>
    <t>Total Fuel Cost</t>
  </si>
  <si>
    <t>Total Energy Used</t>
  </si>
  <si>
    <t>Estimated Cost for System</t>
  </si>
  <si>
    <t>Estimated Cost for Renewable Fuel</t>
  </si>
  <si>
    <t>Simple Payback</t>
  </si>
  <si>
    <t>Amount</t>
  </si>
  <si>
    <t>therm</t>
  </si>
  <si>
    <t>Select One</t>
  </si>
  <si>
    <t>MMBtu</t>
  </si>
  <si>
    <t>Solar PV</t>
  </si>
  <si>
    <t>Thermal</t>
  </si>
  <si>
    <t>Wind</t>
  </si>
  <si>
    <t>Bio-Gas</t>
  </si>
  <si>
    <t>Bio-Mass</t>
  </si>
  <si>
    <t>Geothermal</t>
  </si>
  <si>
    <t>Technology</t>
  </si>
  <si>
    <t>Fuel Concerns</t>
  </si>
  <si>
    <t>Environmental Impact</t>
  </si>
  <si>
    <t>Incentives, rebates, grants</t>
  </si>
  <si>
    <t>Infrastructure Modifications</t>
  </si>
  <si>
    <t>Capital Cost</t>
  </si>
  <si>
    <t>PV Solar</t>
  </si>
  <si>
    <t>Bio-gas Cogen</t>
  </si>
  <si>
    <t>Wind Generation</t>
  </si>
  <si>
    <t>Geo Thermal</t>
  </si>
  <si>
    <t>Hold, Until economics are more favorable</t>
  </si>
  <si>
    <t>Move forward with project development</t>
  </si>
  <si>
    <t>Move forward with detailed scope and estimate</t>
  </si>
  <si>
    <t>Not applicable to study discontinued</t>
  </si>
  <si>
    <t>Not applicable to site</t>
  </si>
  <si>
    <t>Select Offset</t>
  </si>
  <si>
    <t>Electrical Energy</t>
  </si>
  <si>
    <t>Fuel Energy</t>
  </si>
  <si>
    <t>Energy Offset Type</t>
  </si>
  <si>
    <t>Price per unit</t>
  </si>
  <si>
    <t>Estimated Gross Energy Savings</t>
  </si>
  <si>
    <t>Enter Project Type/Name</t>
  </si>
  <si>
    <t>Renewable Energy Project Name</t>
  </si>
  <si>
    <t>Estimated Energy Produced/Saved Annually</t>
  </si>
  <si>
    <t>Renewable Energy Type</t>
  </si>
  <si>
    <t>Total Estimated Energy Cost Savings</t>
  </si>
  <si>
    <t>Estimated Annual Maintenance Cost</t>
  </si>
  <si>
    <t>Example</t>
  </si>
  <si>
    <t>Sun Class 3</t>
  </si>
  <si>
    <t>100 kWh/yr</t>
  </si>
  <si>
    <t>Yes, Water</t>
  </si>
  <si>
    <t>Tax Credit</t>
  </si>
  <si>
    <t>Yes, Roof</t>
  </si>
  <si>
    <t>5.5 years</t>
  </si>
  <si>
    <t>Renewable Energy Result Page</t>
  </si>
  <si>
    <t>Project Name</t>
  </si>
  <si>
    <t>Rooftop PV</t>
  </si>
  <si>
    <t>Energy Savings/Offsets (kWh/Year)</t>
  </si>
  <si>
    <t>Return on Investment (Years)</t>
  </si>
  <si>
    <t>Recommendations</t>
  </si>
  <si>
    <t>Solar Energy Option 1</t>
  </si>
  <si>
    <t>Solar Energy Option 2</t>
  </si>
  <si>
    <t>Results Option 1</t>
  </si>
  <si>
    <t>Results Option 2</t>
  </si>
  <si>
    <t>Option 1</t>
  </si>
  <si>
    <t>Select Option</t>
  </si>
  <si>
    <t>Option 2</t>
  </si>
  <si>
    <t>Option 3</t>
  </si>
  <si>
    <t>To navigate from one area to another click on any Icon in the workbook or select the tab at the bottom of the page</t>
  </si>
  <si>
    <t>Bio-gas PV</t>
  </si>
  <si>
    <t>Bio-gas Energy Option 1</t>
  </si>
  <si>
    <t>Bio-gas Energy Option 2</t>
  </si>
  <si>
    <t>Wind PV</t>
  </si>
  <si>
    <t>Wind Energy Option 1</t>
  </si>
  <si>
    <t>Wind Energy Option 2</t>
  </si>
  <si>
    <t>Geo Thermal PV</t>
  </si>
  <si>
    <t>Geo Thermal Energy Option 1</t>
  </si>
  <si>
    <t>Geo Thermal Energy Option 2</t>
  </si>
  <si>
    <t>Other PV</t>
  </si>
  <si>
    <t>Other Energy Option 1</t>
  </si>
  <si>
    <t>Other Energy Option 2</t>
  </si>
  <si>
    <t>Geo Thermal Energy Option 3</t>
  </si>
  <si>
    <t>Example Chart</t>
  </si>
  <si>
    <t>Solar Energy Option 3</t>
  </si>
  <si>
    <t>Bio-gas Energy Option 3</t>
  </si>
  <si>
    <t>Wind Energy Option 3</t>
  </si>
  <si>
    <t>Other Energy Option 3</t>
  </si>
  <si>
    <t>Results Option 3</t>
  </si>
  <si>
    <t>This tool is designed to help evaluate cost effective renewable energy options.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</si>
</sst>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164" formatCode="_ * #,##0.00_ ;_ * \-#,##0.00_ ;_ * &quot;-&quot;??_ ;_ @_ "/>
    <numFmt numFmtId="165" formatCode="#,##0.00\ [$€-816]"/>
    <numFmt numFmtId="166" formatCode="&quot;$&quot;#,##0.0"/>
    <numFmt numFmtId="167" formatCode="&quot;$&quot;#,##0.00"/>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8"/>
      <color indexed="8"/>
      <name val="Arial"/>
      <family val="2"/>
    </font>
    <font>
      <sz val="10"/>
      <name val="Arial"/>
      <family val="2"/>
    </font>
    <font>
      <b/>
      <sz val="11"/>
      <color theme="0"/>
      <name val="Cambria"/>
      <family val="1"/>
      <scheme val="major"/>
    </font>
    <font>
      <b/>
      <sz val="11"/>
      <color theme="1"/>
      <name val="Cambria"/>
      <family val="1"/>
      <scheme val="major"/>
    </font>
    <font>
      <b/>
      <sz val="10"/>
      <name val="Calibri"/>
      <family val="2"/>
      <scheme val="minor"/>
    </font>
    <font>
      <sz val="10"/>
      <color theme="1"/>
      <name val="Calibri"/>
      <family val="2"/>
      <scheme val="minor"/>
    </font>
    <font>
      <sz val="10"/>
      <name val="Calibri"/>
      <family val="2"/>
      <scheme val="minor"/>
    </font>
    <font>
      <sz val="8"/>
      <color indexed="81"/>
      <name val="Tahoma"/>
      <family val="2"/>
    </font>
    <font>
      <b/>
      <u/>
      <sz val="10"/>
      <color indexed="81"/>
      <name val="Arial"/>
      <family val="2"/>
    </font>
    <font>
      <b/>
      <sz val="10"/>
      <color indexed="81"/>
      <name val="Arial"/>
      <family val="2"/>
    </font>
    <font>
      <sz val="10"/>
      <color indexed="81"/>
      <name val="Arial"/>
      <family val="2"/>
    </font>
    <font>
      <b/>
      <sz val="11"/>
      <color theme="0"/>
      <name val="Calibri"/>
      <family val="2"/>
      <scheme val="minor"/>
    </font>
    <font>
      <sz val="16"/>
      <color theme="0"/>
      <name val="Calibri"/>
      <family val="2"/>
      <scheme val="minor"/>
    </font>
    <font>
      <b/>
      <sz val="14"/>
      <color theme="0"/>
      <name val="Calibri"/>
      <family val="2"/>
      <scheme val="minor"/>
    </font>
    <font>
      <b/>
      <sz val="10"/>
      <color indexed="81"/>
      <name val="Tahoma"/>
      <family val="2"/>
    </font>
    <font>
      <b/>
      <u/>
      <sz val="10"/>
      <color indexed="81"/>
      <name val="Tahoma"/>
      <family val="2"/>
    </font>
    <font>
      <b/>
      <sz val="14"/>
      <color theme="1"/>
      <name val="Calibri"/>
      <family val="2"/>
      <scheme val="minor"/>
    </font>
    <font>
      <b/>
      <i/>
      <sz val="14"/>
      <color theme="1"/>
      <name val="Calibri"/>
      <family val="2"/>
      <scheme val="minor"/>
    </font>
    <font>
      <b/>
      <u/>
      <sz val="20"/>
      <color theme="1"/>
      <name val="Calibri"/>
      <family val="2"/>
      <scheme val="minor"/>
    </font>
    <font>
      <b/>
      <i/>
      <sz val="11"/>
      <color theme="1"/>
      <name val="Calibri"/>
      <family val="2"/>
      <scheme val="minor"/>
    </font>
    <font>
      <b/>
      <u/>
      <sz val="16"/>
      <color indexed="81"/>
      <name val="Arial"/>
      <family val="2"/>
    </font>
    <font>
      <b/>
      <sz val="16"/>
      <color indexed="81"/>
      <name val="Arial"/>
      <family val="2"/>
    </font>
    <font>
      <sz val="16"/>
      <color indexed="81"/>
      <name val="Arial"/>
      <family val="2"/>
    </font>
    <font>
      <b/>
      <sz val="16"/>
      <color theme="1"/>
      <name val="Calibri"/>
      <family val="2"/>
      <scheme val="minor"/>
    </font>
    <font>
      <b/>
      <sz val="12"/>
      <name val="Calibri"/>
      <family val="2"/>
      <scheme val="minor"/>
    </font>
    <font>
      <b/>
      <sz val="12"/>
      <color theme="1"/>
      <name val="Calibri"/>
      <family val="2"/>
      <scheme val="minor"/>
    </font>
  </fonts>
  <fills count="10">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
      <patternFill patternType="solid">
        <fgColor theme="5" tint="-0.249977111117893"/>
        <bgColor indexed="64"/>
      </patternFill>
    </fill>
    <fill>
      <patternFill patternType="solid">
        <fgColor rgb="FFEFF343"/>
        <bgColor indexed="64"/>
      </patternFill>
    </fill>
    <fill>
      <patternFill patternType="solid">
        <fgColor theme="1" tint="0.249977111117893"/>
        <bgColor indexed="64"/>
      </patternFill>
    </fill>
    <fill>
      <patternFill patternType="solid">
        <fgColor theme="0" tint="-0.14999847407452621"/>
        <bgColor indexed="64"/>
      </patternFill>
    </fill>
  </fills>
  <borders count="21">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xf numFmtId="164" fontId="1" fillId="0" borderId="0" applyFont="0" applyFill="0" applyBorder="0" applyAlignment="0" applyProtection="0"/>
    <xf numFmtId="165" fontId="1"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xf numFmtId="0" fontId="4" fillId="0" borderId="0"/>
    <xf numFmtId="165" fontId="4" fillId="0" borderId="0"/>
    <xf numFmtId="0" fontId="3" fillId="0" borderId="0"/>
  </cellStyleXfs>
  <cellXfs count="92">
    <xf numFmtId="0" fontId="0" fillId="0" borderId="0" xfId="0"/>
    <xf numFmtId="0" fontId="0" fillId="3" borderId="0" xfId="0" applyFill="1"/>
    <xf numFmtId="0" fontId="7" fillId="0" borderId="0" xfId="0" applyFont="1" applyAlignment="1">
      <alignment horizontal="justify"/>
    </xf>
    <xf numFmtId="0" fontId="8" fillId="0" borderId="0" xfId="0" applyFont="1"/>
    <xf numFmtId="0" fontId="9" fillId="0" borderId="0" xfId="0" applyFont="1" applyAlignment="1">
      <alignment horizontal="justify" wrapText="1"/>
    </xf>
    <xf numFmtId="0" fontId="9" fillId="0" borderId="0" xfId="0" applyFont="1" applyAlignment="1">
      <alignment horizontal="justify"/>
    </xf>
    <xf numFmtId="0" fontId="9" fillId="0" borderId="0" xfId="0" quotePrefix="1" applyFont="1" applyAlignment="1">
      <alignment horizontal="justify" vertical="top"/>
    </xf>
    <xf numFmtId="0" fontId="8" fillId="0" borderId="0" xfId="0" applyFont="1" applyAlignment="1">
      <alignment vertical="top" wrapText="1"/>
    </xf>
    <xf numFmtId="0" fontId="0" fillId="0" borderId="0" xfId="0"/>
    <xf numFmtId="0" fontId="9" fillId="0" borderId="0" xfId="0" quotePrefix="1" applyFont="1" applyFill="1" applyAlignment="1">
      <alignment horizontal="justify" vertical="top"/>
    </xf>
    <xf numFmtId="0" fontId="5" fillId="6" borderId="10" xfId="0" applyFont="1" applyFill="1" applyBorder="1" applyAlignment="1">
      <alignment horizontal="left" vertical="center" wrapText="1"/>
    </xf>
    <xf numFmtId="0" fontId="5" fillId="6" borderId="6"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2" fillId="7" borderId="6" xfId="0" applyFont="1" applyFill="1" applyBorder="1" applyAlignment="1">
      <alignment horizontal="center" vertical="center"/>
    </xf>
    <xf numFmtId="0" fontId="5" fillId="6" borderId="12" xfId="0" applyFont="1" applyFill="1" applyBorder="1" applyAlignment="1">
      <alignment horizontal="left" vertical="center" wrapText="1"/>
    </xf>
    <xf numFmtId="0" fontId="2" fillId="7" borderId="13" xfId="0" applyFont="1" applyFill="1" applyBorder="1" applyAlignment="1">
      <alignment horizontal="center" vertical="center"/>
    </xf>
    <xf numFmtId="0" fontId="2" fillId="3" borderId="6" xfId="0" applyFont="1" applyFill="1" applyBorder="1" applyAlignment="1">
      <alignment horizontal="center" vertical="center"/>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167" fontId="0" fillId="0" borderId="0" xfId="0" applyNumberFormat="1"/>
    <xf numFmtId="0" fontId="5" fillId="3" borderId="10" xfId="0" applyFont="1" applyFill="1" applyBorder="1" applyAlignment="1">
      <alignment horizontal="left" vertical="center" wrapText="1"/>
    </xf>
    <xf numFmtId="0" fontId="15" fillId="0" borderId="0" xfId="0" applyFont="1" applyFill="1" applyAlignment="1">
      <alignment horizontal="center"/>
    </xf>
    <xf numFmtId="0" fontId="0" fillId="0" borderId="10" xfId="0" applyBorder="1" applyAlignment="1">
      <alignment horizontal="left"/>
    </xf>
    <xf numFmtId="166" fontId="14" fillId="2" borderId="11" xfId="0" applyNumberFormat="1" applyFont="1" applyFill="1" applyBorder="1" applyAlignment="1">
      <alignment horizontal="center"/>
    </xf>
    <xf numFmtId="3" fontId="14" fillId="2" borderId="14" xfId="0" applyNumberFormat="1" applyFont="1" applyFill="1" applyBorder="1" applyAlignment="1">
      <alignment horizontal="center"/>
    </xf>
    <xf numFmtId="3" fontId="2" fillId="3" borderId="11" xfId="0" applyNumberFormat="1" applyFont="1" applyFill="1" applyBorder="1" applyAlignment="1">
      <alignment horizontal="center"/>
    </xf>
    <xf numFmtId="3" fontId="14" fillId="2" borderId="11" xfId="0" applyNumberFormat="1" applyFont="1" applyFill="1" applyBorder="1" applyAlignment="1">
      <alignment horizontal="center"/>
    </xf>
    <xf numFmtId="166" fontId="2" fillId="3" borderId="11" xfId="0" applyNumberFormat="1" applyFont="1" applyFill="1" applyBorder="1" applyAlignment="1">
      <alignment horizontal="center"/>
    </xf>
    <xf numFmtId="3" fontId="2" fillId="9" borderId="11" xfId="0" applyNumberFormat="1" applyFont="1" applyFill="1" applyBorder="1" applyAlignment="1" applyProtection="1">
      <alignment horizontal="center"/>
      <protection locked="0"/>
    </xf>
    <xf numFmtId="166" fontId="2" fillId="9" borderId="11" xfId="0" applyNumberFormat="1" applyFont="1" applyFill="1" applyBorder="1" applyAlignment="1" applyProtection="1">
      <alignment horizontal="center"/>
      <protection locked="0"/>
    </xf>
    <xf numFmtId="0" fontId="2" fillId="9" borderId="6" xfId="0" applyFont="1" applyFill="1" applyBorder="1" applyAlignment="1" applyProtection="1">
      <alignment horizontal="center" vertical="center"/>
      <protection locked="0"/>
    </xf>
    <xf numFmtId="3" fontId="2" fillId="9" borderId="11" xfId="0" applyNumberFormat="1" applyFont="1" applyFill="1" applyBorder="1" applyAlignment="1" applyProtection="1">
      <alignment horizontal="center"/>
      <protection locked="0"/>
    </xf>
    <xf numFmtId="166" fontId="2" fillId="3" borderId="11" xfId="0" applyNumberFormat="1" applyFont="1" applyFill="1" applyBorder="1" applyAlignment="1" applyProtection="1">
      <alignment horizontal="center"/>
      <protection locked="0"/>
    </xf>
    <xf numFmtId="0" fontId="16" fillId="6"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6" borderId="10" xfId="0" applyFont="1" applyFill="1" applyBorder="1" applyAlignment="1">
      <alignment horizontal="center" vertical="center"/>
    </xf>
    <xf numFmtId="0" fontId="20" fillId="9" borderId="17" xfId="0" applyFont="1" applyFill="1" applyBorder="1" applyAlignment="1">
      <alignment horizontal="center" vertical="center" wrapText="1"/>
    </xf>
    <xf numFmtId="0" fontId="20" fillId="9" borderId="19" xfId="0" applyFont="1" applyFill="1" applyBorder="1" applyAlignment="1">
      <alignment horizontal="center" vertical="center" wrapText="1"/>
    </xf>
    <xf numFmtId="6" fontId="20" fillId="9" borderId="19" xfId="0" applyNumberFormat="1" applyFont="1" applyFill="1" applyBorder="1" applyAlignment="1">
      <alignment horizontal="center" vertical="center" wrapText="1"/>
    </xf>
    <xf numFmtId="3" fontId="19" fillId="0" borderId="6" xfId="0" applyNumberFormat="1" applyFont="1" applyBorder="1" applyAlignment="1">
      <alignment horizontal="center" vertical="center"/>
    </xf>
    <xf numFmtId="3" fontId="19" fillId="9" borderId="6" xfId="0" applyNumberFormat="1" applyFont="1" applyFill="1" applyBorder="1" applyAlignment="1">
      <alignment horizontal="center" vertical="center"/>
    </xf>
    <xf numFmtId="0" fontId="5" fillId="8" borderId="4" xfId="0" applyFont="1" applyFill="1" applyBorder="1" applyAlignment="1">
      <alignment vertical="center" wrapText="1"/>
    </xf>
    <xf numFmtId="0" fontId="5" fillId="6" borderId="10" xfId="0" applyFont="1" applyFill="1" applyBorder="1" applyAlignment="1">
      <alignment horizontal="center"/>
    </xf>
    <xf numFmtId="0" fontId="6" fillId="4" borderId="10" xfId="0" applyFont="1" applyFill="1" applyBorder="1" applyAlignment="1">
      <alignment horizontal="center"/>
    </xf>
    <xf numFmtId="3" fontId="5" fillId="2" borderId="10" xfId="0" applyNumberFormat="1" applyFont="1" applyFill="1" applyBorder="1" applyAlignment="1">
      <alignment horizontal="center"/>
    </xf>
    <xf numFmtId="0" fontId="2" fillId="7" borderId="12" xfId="0" applyFont="1" applyFill="1" applyBorder="1" applyAlignment="1">
      <alignment horizontal="center"/>
    </xf>
    <xf numFmtId="0" fontId="16" fillId="6" borderId="12" xfId="0" applyFont="1" applyFill="1" applyBorder="1" applyAlignment="1">
      <alignment horizontal="center" vertical="center"/>
    </xf>
    <xf numFmtId="3" fontId="19" fillId="0" borderId="13" xfId="0" applyNumberFormat="1" applyFont="1" applyBorder="1" applyAlignment="1">
      <alignment horizontal="center" vertical="center"/>
    </xf>
    <xf numFmtId="3" fontId="19" fillId="0" borderId="6" xfId="0" applyNumberFormat="1" applyFont="1" applyBorder="1" applyAlignment="1">
      <alignment horizontal="center" vertical="center" wrapText="1"/>
    </xf>
    <xf numFmtId="3" fontId="19" fillId="9" borderId="6" xfId="0" applyNumberFormat="1" applyFont="1" applyFill="1" applyBorder="1" applyAlignment="1">
      <alignment horizontal="center" vertical="center" wrapText="1"/>
    </xf>
    <xf numFmtId="3" fontId="19" fillId="0" borderId="13" xfId="0" applyNumberFormat="1" applyFont="1" applyBorder="1" applyAlignment="1">
      <alignment horizontal="center" vertical="center" wrapText="1"/>
    </xf>
    <xf numFmtId="0" fontId="22" fillId="9" borderId="11" xfId="0" applyFont="1" applyFill="1" applyBorder="1" applyAlignment="1">
      <alignment horizontal="center" vertical="center" wrapText="1"/>
    </xf>
    <xf numFmtId="0" fontId="19" fillId="0" borderId="6" xfId="0" applyFont="1" applyBorder="1" applyAlignment="1" applyProtection="1">
      <alignment horizontal="center" vertical="center"/>
      <protection locked="0"/>
    </xf>
    <xf numFmtId="0" fontId="19" fillId="0" borderId="11" xfId="0" applyFont="1" applyBorder="1" applyAlignment="1" applyProtection="1">
      <alignment horizontal="center" vertical="center" wrapText="1"/>
      <protection locked="0"/>
    </xf>
    <xf numFmtId="0" fontId="19" fillId="9" borderId="6" xfId="0" applyFont="1" applyFill="1" applyBorder="1" applyAlignment="1" applyProtection="1">
      <alignment horizontal="center" vertical="center"/>
      <protection locked="0"/>
    </xf>
    <xf numFmtId="3" fontId="19" fillId="9" borderId="11" xfId="0" applyNumberFormat="1" applyFont="1" applyFill="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14" xfId="0" applyFont="1" applyBorder="1" applyAlignment="1" applyProtection="1">
      <alignment horizontal="center" vertical="center" wrapText="1"/>
      <protection locked="0"/>
    </xf>
    <xf numFmtId="3" fontId="19" fillId="0" borderId="6" xfId="0" applyNumberFormat="1" applyFont="1" applyBorder="1" applyAlignment="1" applyProtection="1">
      <alignment horizontal="center" vertical="center"/>
      <protection locked="0"/>
    </xf>
    <xf numFmtId="3" fontId="19" fillId="9" borderId="6" xfId="0" applyNumberFormat="1" applyFont="1" applyFill="1" applyBorder="1" applyAlignment="1" applyProtection="1">
      <alignment horizontal="center" vertical="center"/>
      <protection locked="0"/>
    </xf>
    <xf numFmtId="3" fontId="19" fillId="0" borderId="13" xfId="0" applyNumberFormat="1" applyFont="1" applyBorder="1" applyAlignment="1" applyProtection="1">
      <alignment horizontal="center" vertical="center"/>
      <protection locked="0"/>
    </xf>
    <xf numFmtId="0" fontId="26" fillId="0" borderId="0" xfId="0" applyFont="1" applyAlignment="1">
      <alignment horizontal="center" vertical="center"/>
    </xf>
    <xf numFmtId="0" fontId="27" fillId="0" borderId="0" xfId="0" applyFont="1" applyAlignment="1">
      <alignment horizontal="justify"/>
    </xf>
    <xf numFmtId="0" fontId="28" fillId="0" borderId="0" xfId="0" applyFont="1" applyAlignment="1">
      <alignment horizontal="left"/>
    </xf>
    <xf numFmtId="0" fontId="15" fillId="8" borderId="15" xfId="0" applyFont="1" applyFill="1" applyBorder="1" applyAlignment="1">
      <alignment horizontal="center"/>
    </xf>
    <xf numFmtId="0" fontId="15" fillId="8" borderId="18" xfId="0" applyFont="1" applyFill="1" applyBorder="1" applyAlignment="1">
      <alignment horizontal="center"/>
    </xf>
    <xf numFmtId="0" fontId="15" fillId="8" borderId="16" xfId="0" applyFont="1" applyFill="1" applyBorder="1" applyAlignment="1">
      <alignment horizontal="center"/>
    </xf>
    <xf numFmtId="3" fontId="2" fillId="9" borderId="6" xfId="0" applyNumberFormat="1" applyFont="1" applyFill="1" applyBorder="1" applyAlignment="1" applyProtection="1">
      <alignment horizontal="center"/>
      <protection locked="0"/>
    </xf>
    <xf numFmtId="3" fontId="2" fillId="9" borderId="11" xfId="0" applyNumberFormat="1" applyFont="1" applyFill="1" applyBorder="1" applyAlignment="1" applyProtection="1">
      <alignment horizontal="center"/>
      <protection locked="0"/>
    </xf>
    <xf numFmtId="0" fontId="5" fillId="8" borderId="7"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8" borderId="9" xfId="0" applyFont="1" applyFill="1" applyBorder="1" applyAlignment="1">
      <alignment horizontal="center" vertical="center" wrapText="1"/>
    </xf>
    <xf numFmtId="3" fontId="14" fillId="2" borderId="6" xfId="0" applyNumberFormat="1" applyFont="1" applyFill="1" applyBorder="1" applyAlignment="1" applyProtection="1">
      <alignment horizontal="center"/>
      <protection locked="0"/>
    </xf>
    <xf numFmtId="3" fontId="14" fillId="2" borderId="11" xfId="0" applyNumberFormat="1" applyFont="1" applyFill="1" applyBorder="1" applyAlignment="1" applyProtection="1">
      <alignment horizontal="center"/>
      <protection locked="0"/>
    </xf>
    <xf numFmtId="0" fontId="5" fillId="5" borderId="7" xfId="0" applyFont="1" applyFill="1" applyBorder="1" applyAlignment="1">
      <alignment horizontal="center"/>
    </xf>
    <xf numFmtId="0" fontId="5" fillId="5" borderId="8" xfId="0" applyFont="1" applyFill="1" applyBorder="1" applyAlignment="1">
      <alignment horizontal="center"/>
    </xf>
    <xf numFmtId="0" fontId="5" fillId="5" borderId="9" xfId="0" applyFont="1" applyFill="1" applyBorder="1" applyAlignment="1">
      <alignment horizontal="center"/>
    </xf>
    <xf numFmtId="0" fontId="6" fillId="0" borderId="6" xfId="0" applyFont="1" applyBorder="1" applyAlignment="1">
      <alignment horizontal="left" vertical="center"/>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2" fillId="9" borderId="6" xfId="0" applyFont="1" applyFill="1" applyBorder="1" applyAlignment="1" applyProtection="1">
      <alignment horizontal="center"/>
      <protection locked="0"/>
    </xf>
    <xf numFmtId="0" fontId="2" fillId="9" borderId="11" xfId="0" applyFont="1" applyFill="1" applyBorder="1" applyAlignment="1" applyProtection="1">
      <alignment horizontal="center"/>
      <protection locked="0"/>
    </xf>
    <xf numFmtId="0" fontId="6" fillId="0" borderId="20" xfId="0" applyFont="1" applyBorder="1" applyAlignment="1">
      <alignment horizontal="left" vertical="center"/>
    </xf>
    <xf numFmtId="0" fontId="6" fillId="0" borderId="1" xfId="0" applyFont="1" applyBorder="1" applyAlignment="1">
      <alignment horizontal="left" vertical="center"/>
    </xf>
    <xf numFmtId="0" fontId="6" fillId="0" borderId="5" xfId="0" applyFont="1" applyBorder="1" applyAlignment="1">
      <alignment horizontal="left" vertical="center"/>
    </xf>
    <xf numFmtId="0" fontId="5" fillId="8" borderId="1"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21" fillId="0" borderId="0" xfId="0" applyFont="1" applyAlignment="1">
      <alignment horizontal="center" vertical="center"/>
    </xf>
  </cellXfs>
  <cellStyles count="10">
    <cellStyle name="Comma 2" xfId="1"/>
    <cellStyle name="Normal" xfId="0" builtinId="0"/>
    <cellStyle name="Normal 2" xfId="2"/>
    <cellStyle name="Procent 2" xfId="3"/>
    <cellStyle name="Procent 3" xfId="4"/>
    <cellStyle name="Standaard 2" xfId="5"/>
    <cellStyle name="Standaard 2 2" xfId="6"/>
    <cellStyle name="Standaard 3" xfId="7"/>
    <cellStyle name="Standaard 3 2" xfId="8"/>
    <cellStyle name="Standaard_DIS - DEMO - Moederbestand"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106680</xdr:colOff>
      <xdr:row>21</xdr:row>
      <xdr:rowOff>15240</xdr:rowOff>
    </xdr:from>
    <xdr:to>
      <xdr:col>1</xdr:col>
      <xdr:colOff>1783080</xdr:colOff>
      <xdr:row>23</xdr:row>
      <xdr:rowOff>62049</xdr:rowOff>
    </xdr:to>
    <xdr:sp macro="[0]!Solar" textlink="">
      <xdr:nvSpPr>
        <xdr:cNvPr id="2" name="Bevel 1"/>
        <xdr:cNvSpPr/>
      </xdr:nvSpPr>
      <xdr:spPr>
        <a:xfrm>
          <a:off x="106680" y="4777740"/>
          <a:ext cx="1836420" cy="397329"/>
        </a:xfrm>
        <a:prstGeom prst="bevel">
          <a:avLst/>
        </a:prstGeom>
        <a:solidFill>
          <a:schemeClr val="accent2"/>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400" b="1"/>
            <a:t>Solar</a:t>
          </a:r>
        </a:p>
      </xdr:txBody>
    </xdr:sp>
    <xdr:clientData/>
  </xdr:twoCellAnchor>
  <xdr:twoCellAnchor editAs="oneCell">
    <xdr:from>
      <xdr:col>1</xdr:col>
      <xdr:colOff>7620</xdr:colOff>
      <xdr:row>0</xdr:row>
      <xdr:rowOff>99060</xdr:rowOff>
    </xdr:from>
    <xdr:to>
      <xdr:col>1</xdr:col>
      <xdr:colOff>617220</xdr:colOff>
      <xdr:row>4</xdr:row>
      <xdr:rowOff>78957</xdr:rowOff>
    </xdr:to>
    <xdr:pic>
      <xdr:nvPicPr>
        <xdr:cNvPr id="3" name="Picture 2" descr="Brewers Associ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 y="99060"/>
          <a:ext cx="609600" cy="6809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137160</xdr:colOff>
      <xdr:row>24</xdr:row>
      <xdr:rowOff>15240</xdr:rowOff>
    </xdr:from>
    <xdr:to>
      <xdr:col>1</xdr:col>
      <xdr:colOff>1813560</xdr:colOff>
      <xdr:row>26</xdr:row>
      <xdr:rowOff>62049</xdr:rowOff>
    </xdr:to>
    <xdr:sp macro="[0]!Geothermal" textlink="">
      <xdr:nvSpPr>
        <xdr:cNvPr id="4" name="Bevel 3"/>
        <xdr:cNvSpPr/>
      </xdr:nvSpPr>
      <xdr:spPr>
        <a:xfrm>
          <a:off x="137160" y="5303520"/>
          <a:ext cx="1836420" cy="397329"/>
        </a:xfrm>
        <a:prstGeom prst="bevel">
          <a:avLst/>
        </a:prstGeom>
        <a:solidFill>
          <a:schemeClr val="accent2"/>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400" b="1"/>
            <a:t>Geo</a:t>
          </a:r>
          <a:r>
            <a:rPr lang="en-US" sz="1400" b="1" baseline="0"/>
            <a:t> Thermal</a:t>
          </a:r>
          <a:endParaRPr lang="en-US" sz="1400" b="1"/>
        </a:p>
      </xdr:txBody>
    </xdr:sp>
    <xdr:clientData/>
  </xdr:twoCellAnchor>
  <xdr:twoCellAnchor>
    <xdr:from>
      <xdr:col>1</xdr:col>
      <xdr:colOff>1889760</xdr:colOff>
      <xdr:row>21</xdr:row>
      <xdr:rowOff>22860</xdr:rowOff>
    </xdr:from>
    <xdr:to>
      <xdr:col>1</xdr:col>
      <xdr:colOff>3726180</xdr:colOff>
      <xdr:row>23</xdr:row>
      <xdr:rowOff>69669</xdr:rowOff>
    </xdr:to>
    <xdr:sp macro="[0]!Biogas" textlink="">
      <xdr:nvSpPr>
        <xdr:cNvPr id="5" name="Bevel 4"/>
        <xdr:cNvSpPr/>
      </xdr:nvSpPr>
      <xdr:spPr>
        <a:xfrm>
          <a:off x="2049780" y="4785360"/>
          <a:ext cx="1836420" cy="397329"/>
        </a:xfrm>
        <a:prstGeom prst="bevel">
          <a:avLst/>
        </a:prstGeom>
        <a:solidFill>
          <a:schemeClr val="accent2"/>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400" b="1"/>
            <a:t>Bio-gas</a:t>
          </a:r>
        </a:p>
      </xdr:txBody>
    </xdr:sp>
    <xdr:clientData/>
  </xdr:twoCellAnchor>
  <xdr:twoCellAnchor>
    <xdr:from>
      <xdr:col>1</xdr:col>
      <xdr:colOff>1905000</xdr:colOff>
      <xdr:row>24</xdr:row>
      <xdr:rowOff>7620</xdr:rowOff>
    </xdr:from>
    <xdr:to>
      <xdr:col>1</xdr:col>
      <xdr:colOff>3741420</xdr:colOff>
      <xdr:row>26</xdr:row>
      <xdr:rowOff>54429</xdr:rowOff>
    </xdr:to>
    <xdr:sp macro="[0]!Other" textlink="">
      <xdr:nvSpPr>
        <xdr:cNvPr id="6" name="Bevel 5"/>
        <xdr:cNvSpPr/>
      </xdr:nvSpPr>
      <xdr:spPr>
        <a:xfrm>
          <a:off x="2065020" y="5295900"/>
          <a:ext cx="1836420" cy="397329"/>
        </a:xfrm>
        <a:prstGeom prst="bevel">
          <a:avLst/>
        </a:prstGeom>
        <a:solidFill>
          <a:schemeClr val="accent2"/>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400" b="1"/>
            <a:t>Other</a:t>
          </a:r>
        </a:p>
      </xdr:txBody>
    </xdr:sp>
    <xdr:clientData/>
  </xdr:twoCellAnchor>
  <xdr:twoCellAnchor>
    <xdr:from>
      <xdr:col>1</xdr:col>
      <xdr:colOff>3863340</xdr:colOff>
      <xdr:row>21</xdr:row>
      <xdr:rowOff>38100</xdr:rowOff>
    </xdr:from>
    <xdr:to>
      <xdr:col>1</xdr:col>
      <xdr:colOff>5699760</xdr:colOff>
      <xdr:row>23</xdr:row>
      <xdr:rowOff>84909</xdr:rowOff>
    </xdr:to>
    <xdr:sp macro="[0]!Wind" textlink="">
      <xdr:nvSpPr>
        <xdr:cNvPr id="8" name="Bevel 7"/>
        <xdr:cNvSpPr/>
      </xdr:nvSpPr>
      <xdr:spPr>
        <a:xfrm>
          <a:off x="4023360" y="4800600"/>
          <a:ext cx="1836420" cy="397329"/>
        </a:xfrm>
        <a:prstGeom prst="bevel">
          <a:avLst/>
        </a:prstGeom>
        <a:solidFill>
          <a:schemeClr val="accent2"/>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400" b="1"/>
            <a:t>Wind</a:t>
          </a:r>
        </a:p>
      </xdr:txBody>
    </xdr:sp>
    <xdr:clientData/>
  </xdr:twoCellAnchor>
  <xdr:twoCellAnchor>
    <xdr:from>
      <xdr:col>1</xdr:col>
      <xdr:colOff>3870960</xdr:colOff>
      <xdr:row>24</xdr:row>
      <xdr:rowOff>15240</xdr:rowOff>
    </xdr:from>
    <xdr:to>
      <xdr:col>1</xdr:col>
      <xdr:colOff>5707380</xdr:colOff>
      <xdr:row>26</xdr:row>
      <xdr:rowOff>62049</xdr:rowOff>
    </xdr:to>
    <xdr:sp macro="[0]!Results" textlink="">
      <xdr:nvSpPr>
        <xdr:cNvPr id="9" name="Bevel 8"/>
        <xdr:cNvSpPr/>
      </xdr:nvSpPr>
      <xdr:spPr>
        <a:xfrm>
          <a:off x="4030980" y="5303520"/>
          <a:ext cx="1836420" cy="397329"/>
        </a:xfrm>
        <a:prstGeom prst="bevel">
          <a:avLst/>
        </a:prstGeom>
        <a:solidFill>
          <a:schemeClr val="accent2"/>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400" b="1"/>
            <a:t>Results</a:t>
          </a:r>
        </a:p>
      </xdr:txBody>
    </xdr:sp>
    <xdr:clientData/>
  </xdr:twoCellAnchor>
  <xdr:twoCellAnchor editAs="oneCell">
    <xdr:from>
      <xdr:col>1</xdr:col>
      <xdr:colOff>8168640</xdr:colOff>
      <xdr:row>21</xdr:row>
      <xdr:rowOff>0</xdr:rowOff>
    </xdr:from>
    <xdr:to>
      <xdr:col>2</xdr:col>
      <xdr:colOff>99060</xdr:colOff>
      <xdr:row>24</xdr:row>
      <xdr:rowOff>17145</xdr:rowOff>
    </xdr:to>
    <xdr:pic macro="[0]!Show_Print_Window">
      <xdr:nvPicPr>
        <xdr:cNvPr id="10" name="Picture 16" descr="http://png-1.findicons.com/files/icons/653/the_spherical/128/printer.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28660" y="4762500"/>
          <a:ext cx="54102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xdr:colOff>
      <xdr:row>0</xdr:row>
      <xdr:rowOff>30480</xdr:rowOff>
    </xdr:from>
    <xdr:to>
      <xdr:col>0</xdr:col>
      <xdr:colOff>449580</xdr:colOff>
      <xdr:row>2</xdr:row>
      <xdr:rowOff>50827</xdr:rowOff>
    </xdr:to>
    <xdr:pic>
      <xdr:nvPicPr>
        <xdr:cNvPr id="2" name="Picture 1" descr="Brewers Associ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 y="30480"/>
          <a:ext cx="434340" cy="48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2964180</xdr:colOff>
      <xdr:row>5</xdr:row>
      <xdr:rowOff>7620</xdr:rowOff>
    </xdr:from>
    <xdr:to>
      <xdr:col>2</xdr:col>
      <xdr:colOff>0</xdr:colOff>
      <xdr:row>5</xdr:row>
      <xdr:rowOff>129540</xdr:rowOff>
    </xdr:to>
    <xdr:sp macro="" textlink="">
      <xdr:nvSpPr>
        <xdr:cNvPr id="3" name="Rectangle 2"/>
        <xdr:cNvSpPr/>
      </xdr:nvSpPr>
      <xdr:spPr>
        <a:xfrm>
          <a:off x="3489960" y="112014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7</xdr:row>
      <xdr:rowOff>7620</xdr:rowOff>
    </xdr:from>
    <xdr:to>
      <xdr:col>2</xdr:col>
      <xdr:colOff>0</xdr:colOff>
      <xdr:row>7</xdr:row>
      <xdr:rowOff>129540</xdr:rowOff>
    </xdr:to>
    <xdr:sp macro="" textlink="">
      <xdr:nvSpPr>
        <xdr:cNvPr id="4" name="Rectangle 3"/>
        <xdr:cNvSpPr/>
      </xdr:nvSpPr>
      <xdr:spPr>
        <a:xfrm>
          <a:off x="3489960" y="14859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14</xdr:row>
      <xdr:rowOff>7620</xdr:rowOff>
    </xdr:from>
    <xdr:to>
      <xdr:col>2</xdr:col>
      <xdr:colOff>0</xdr:colOff>
      <xdr:row>14</xdr:row>
      <xdr:rowOff>129540</xdr:rowOff>
    </xdr:to>
    <xdr:sp macro="" textlink="">
      <xdr:nvSpPr>
        <xdr:cNvPr id="5" name="Rectangle 4"/>
        <xdr:cNvSpPr/>
      </xdr:nvSpPr>
      <xdr:spPr>
        <a:xfrm>
          <a:off x="3489960" y="240792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15</xdr:row>
      <xdr:rowOff>7620</xdr:rowOff>
    </xdr:from>
    <xdr:to>
      <xdr:col>2</xdr:col>
      <xdr:colOff>0</xdr:colOff>
      <xdr:row>15</xdr:row>
      <xdr:rowOff>129540</xdr:rowOff>
    </xdr:to>
    <xdr:sp macro="" textlink="">
      <xdr:nvSpPr>
        <xdr:cNvPr id="6" name="Rectangle 5"/>
        <xdr:cNvSpPr/>
      </xdr:nvSpPr>
      <xdr:spPr>
        <a:xfrm>
          <a:off x="3489960" y="25908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17</xdr:row>
      <xdr:rowOff>7620</xdr:rowOff>
    </xdr:from>
    <xdr:to>
      <xdr:col>2</xdr:col>
      <xdr:colOff>0</xdr:colOff>
      <xdr:row>17</xdr:row>
      <xdr:rowOff>129540</xdr:rowOff>
    </xdr:to>
    <xdr:sp macro="" textlink="">
      <xdr:nvSpPr>
        <xdr:cNvPr id="7" name="Rectangle 6"/>
        <xdr:cNvSpPr/>
      </xdr:nvSpPr>
      <xdr:spPr>
        <a:xfrm>
          <a:off x="3489960" y="295656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21</xdr:row>
      <xdr:rowOff>7620</xdr:rowOff>
    </xdr:from>
    <xdr:to>
      <xdr:col>2</xdr:col>
      <xdr:colOff>0</xdr:colOff>
      <xdr:row>21</xdr:row>
      <xdr:rowOff>129540</xdr:rowOff>
    </xdr:to>
    <xdr:sp macro="" textlink="">
      <xdr:nvSpPr>
        <xdr:cNvPr id="8" name="Rectangle 7"/>
        <xdr:cNvSpPr/>
      </xdr:nvSpPr>
      <xdr:spPr>
        <a:xfrm>
          <a:off x="3489960" y="35052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24</xdr:row>
      <xdr:rowOff>7620</xdr:rowOff>
    </xdr:from>
    <xdr:to>
      <xdr:col>2</xdr:col>
      <xdr:colOff>0</xdr:colOff>
      <xdr:row>24</xdr:row>
      <xdr:rowOff>129540</xdr:rowOff>
    </xdr:to>
    <xdr:sp macro="" textlink="">
      <xdr:nvSpPr>
        <xdr:cNvPr id="9" name="Rectangle 8"/>
        <xdr:cNvSpPr/>
      </xdr:nvSpPr>
      <xdr:spPr>
        <a:xfrm>
          <a:off x="3489960" y="387096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19</xdr:row>
      <xdr:rowOff>7620</xdr:rowOff>
    </xdr:from>
    <xdr:to>
      <xdr:col>2</xdr:col>
      <xdr:colOff>0</xdr:colOff>
      <xdr:row>19</xdr:row>
      <xdr:rowOff>129540</xdr:rowOff>
    </xdr:to>
    <xdr:sp macro="" textlink="">
      <xdr:nvSpPr>
        <xdr:cNvPr id="10" name="Rectangle 9"/>
        <xdr:cNvSpPr/>
      </xdr:nvSpPr>
      <xdr:spPr>
        <a:xfrm>
          <a:off x="3489960" y="332232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0</xdr:colOff>
      <xdr:row>26</xdr:row>
      <xdr:rowOff>0</xdr:rowOff>
    </xdr:from>
    <xdr:to>
      <xdr:col>1</xdr:col>
      <xdr:colOff>1836420</xdr:colOff>
      <xdr:row>28</xdr:row>
      <xdr:rowOff>31569</xdr:rowOff>
    </xdr:to>
    <xdr:sp macro="[0]!Results" textlink="">
      <xdr:nvSpPr>
        <xdr:cNvPr id="11" name="Bevel 10"/>
        <xdr:cNvSpPr/>
      </xdr:nvSpPr>
      <xdr:spPr>
        <a:xfrm>
          <a:off x="525780" y="4419600"/>
          <a:ext cx="1836420" cy="397329"/>
        </a:xfrm>
        <a:prstGeom prst="bevel">
          <a:avLst/>
        </a:prstGeom>
        <a:solidFill>
          <a:schemeClr val="accent2"/>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400" b="1"/>
            <a:t>Results</a:t>
          </a:r>
        </a:p>
      </xdr:txBody>
    </xdr:sp>
    <xdr:clientData/>
  </xdr:twoCellAnchor>
  <xdr:twoCellAnchor editAs="oneCell">
    <xdr:from>
      <xdr:col>7</xdr:col>
      <xdr:colOff>449580</xdr:colOff>
      <xdr:row>25</xdr:row>
      <xdr:rowOff>121921</xdr:rowOff>
    </xdr:from>
    <xdr:to>
      <xdr:col>7</xdr:col>
      <xdr:colOff>891540</xdr:colOff>
      <xdr:row>28</xdr:row>
      <xdr:rowOff>16797</xdr:rowOff>
    </xdr:to>
    <xdr:pic macro="[0]!Show_Print_Window">
      <xdr:nvPicPr>
        <xdr:cNvPr id="12" name="Picture 16" descr="http://png-1.findicons.com/files/icons/653/the_spherical/128/printer.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73440" y="4358641"/>
          <a:ext cx="441960" cy="4435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xdr:colOff>
      <xdr:row>0</xdr:row>
      <xdr:rowOff>30480</xdr:rowOff>
    </xdr:from>
    <xdr:to>
      <xdr:col>0</xdr:col>
      <xdr:colOff>449580</xdr:colOff>
      <xdr:row>2</xdr:row>
      <xdr:rowOff>50827</xdr:rowOff>
    </xdr:to>
    <xdr:pic>
      <xdr:nvPicPr>
        <xdr:cNvPr id="2" name="Picture 1" descr="Brewers Associ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 y="30480"/>
          <a:ext cx="434340" cy="48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2964180</xdr:colOff>
      <xdr:row>5</xdr:row>
      <xdr:rowOff>7620</xdr:rowOff>
    </xdr:from>
    <xdr:to>
      <xdr:col>2</xdr:col>
      <xdr:colOff>0</xdr:colOff>
      <xdr:row>5</xdr:row>
      <xdr:rowOff>129540</xdr:rowOff>
    </xdr:to>
    <xdr:sp macro="" textlink="">
      <xdr:nvSpPr>
        <xdr:cNvPr id="3" name="Rectangle 2"/>
        <xdr:cNvSpPr/>
      </xdr:nvSpPr>
      <xdr:spPr>
        <a:xfrm>
          <a:off x="3489960" y="112014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7</xdr:row>
      <xdr:rowOff>7620</xdr:rowOff>
    </xdr:from>
    <xdr:to>
      <xdr:col>2</xdr:col>
      <xdr:colOff>0</xdr:colOff>
      <xdr:row>7</xdr:row>
      <xdr:rowOff>129540</xdr:rowOff>
    </xdr:to>
    <xdr:sp macro="" textlink="">
      <xdr:nvSpPr>
        <xdr:cNvPr id="4" name="Rectangle 3"/>
        <xdr:cNvSpPr/>
      </xdr:nvSpPr>
      <xdr:spPr>
        <a:xfrm>
          <a:off x="3489960" y="14859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14</xdr:row>
      <xdr:rowOff>7620</xdr:rowOff>
    </xdr:from>
    <xdr:to>
      <xdr:col>2</xdr:col>
      <xdr:colOff>0</xdr:colOff>
      <xdr:row>14</xdr:row>
      <xdr:rowOff>129540</xdr:rowOff>
    </xdr:to>
    <xdr:sp macro="" textlink="">
      <xdr:nvSpPr>
        <xdr:cNvPr id="5" name="Rectangle 4"/>
        <xdr:cNvSpPr/>
      </xdr:nvSpPr>
      <xdr:spPr>
        <a:xfrm>
          <a:off x="3489960" y="240792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15</xdr:row>
      <xdr:rowOff>7620</xdr:rowOff>
    </xdr:from>
    <xdr:to>
      <xdr:col>2</xdr:col>
      <xdr:colOff>0</xdr:colOff>
      <xdr:row>15</xdr:row>
      <xdr:rowOff>129540</xdr:rowOff>
    </xdr:to>
    <xdr:sp macro="" textlink="">
      <xdr:nvSpPr>
        <xdr:cNvPr id="6" name="Rectangle 5"/>
        <xdr:cNvSpPr/>
      </xdr:nvSpPr>
      <xdr:spPr>
        <a:xfrm>
          <a:off x="3489960" y="25908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17</xdr:row>
      <xdr:rowOff>7620</xdr:rowOff>
    </xdr:from>
    <xdr:to>
      <xdr:col>2</xdr:col>
      <xdr:colOff>0</xdr:colOff>
      <xdr:row>17</xdr:row>
      <xdr:rowOff>129540</xdr:rowOff>
    </xdr:to>
    <xdr:sp macro="" textlink="">
      <xdr:nvSpPr>
        <xdr:cNvPr id="7" name="Rectangle 6"/>
        <xdr:cNvSpPr/>
      </xdr:nvSpPr>
      <xdr:spPr>
        <a:xfrm>
          <a:off x="3489960" y="295656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21</xdr:row>
      <xdr:rowOff>7620</xdr:rowOff>
    </xdr:from>
    <xdr:to>
      <xdr:col>2</xdr:col>
      <xdr:colOff>0</xdr:colOff>
      <xdr:row>21</xdr:row>
      <xdr:rowOff>129540</xdr:rowOff>
    </xdr:to>
    <xdr:sp macro="" textlink="">
      <xdr:nvSpPr>
        <xdr:cNvPr id="8" name="Rectangle 7"/>
        <xdr:cNvSpPr/>
      </xdr:nvSpPr>
      <xdr:spPr>
        <a:xfrm>
          <a:off x="3489960" y="35052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24</xdr:row>
      <xdr:rowOff>7620</xdr:rowOff>
    </xdr:from>
    <xdr:to>
      <xdr:col>2</xdr:col>
      <xdr:colOff>0</xdr:colOff>
      <xdr:row>24</xdr:row>
      <xdr:rowOff>129540</xdr:rowOff>
    </xdr:to>
    <xdr:sp macro="" textlink="">
      <xdr:nvSpPr>
        <xdr:cNvPr id="9" name="Rectangle 8"/>
        <xdr:cNvSpPr/>
      </xdr:nvSpPr>
      <xdr:spPr>
        <a:xfrm>
          <a:off x="3489960" y="387096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19</xdr:row>
      <xdr:rowOff>7620</xdr:rowOff>
    </xdr:from>
    <xdr:to>
      <xdr:col>2</xdr:col>
      <xdr:colOff>0</xdr:colOff>
      <xdr:row>19</xdr:row>
      <xdr:rowOff>129540</xdr:rowOff>
    </xdr:to>
    <xdr:sp macro="" textlink="">
      <xdr:nvSpPr>
        <xdr:cNvPr id="10" name="Rectangle 9"/>
        <xdr:cNvSpPr/>
      </xdr:nvSpPr>
      <xdr:spPr>
        <a:xfrm>
          <a:off x="3489960" y="332232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0</xdr:colOff>
      <xdr:row>26</xdr:row>
      <xdr:rowOff>0</xdr:rowOff>
    </xdr:from>
    <xdr:to>
      <xdr:col>1</xdr:col>
      <xdr:colOff>1836420</xdr:colOff>
      <xdr:row>28</xdr:row>
      <xdr:rowOff>31569</xdr:rowOff>
    </xdr:to>
    <xdr:sp macro="[0]!Results" textlink="">
      <xdr:nvSpPr>
        <xdr:cNvPr id="12" name="Bevel 11"/>
        <xdr:cNvSpPr/>
      </xdr:nvSpPr>
      <xdr:spPr>
        <a:xfrm>
          <a:off x="525780" y="4236720"/>
          <a:ext cx="1836420" cy="397329"/>
        </a:xfrm>
        <a:prstGeom prst="bevel">
          <a:avLst/>
        </a:prstGeom>
        <a:solidFill>
          <a:schemeClr val="accent2"/>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400" b="1"/>
            <a:t>Results</a:t>
          </a:r>
        </a:p>
      </xdr:txBody>
    </xdr:sp>
    <xdr:clientData/>
  </xdr:twoCellAnchor>
  <xdr:twoCellAnchor editAs="oneCell">
    <xdr:from>
      <xdr:col>0</xdr:col>
      <xdr:colOff>15240</xdr:colOff>
      <xdr:row>0</xdr:row>
      <xdr:rowOff>30480</xdr:rowOff>
    </xdr:from>
    <xdr:to>
      <xdr:col>0</xdr:col>
      <xdr:colOff>449580</xdr:colOff>
      <xdr:row>2</xdr:row>
      <xdr:rowOff>50827</xdr:rowOff>
    </xdr:to>
    <xdr:pic>
      <xdr:nvPicPr>
        <xdr:cNvPr id="13" name="Picture 12" descr="Brewers Associ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 y="30480"/>
          <a:ext cx="434340" cy="48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2964180</xdr:colOff>
      <xdr:row>5</xdr:row>
      <xdr:rowOff>7620</xdr:rowOff>
    </xdr:from>
    <xdr:to>
      <xdr:col>2</xdr:col>
      <xdr:colOff>0</xdr:colOff>
      <xdr:row>5</xdr:row>
      <xdr:rowOff>129540</xdr:rowOff>
    </xdr:to>
    <xdr:sp macro="" textlink="">
      <xdr:nvSpPr>
        <xdr:cNvPr id="14" name="Rectangle 13"/>
        <xdr:cNvSpPr/>
      </xdr:nvSpPr>
      <xdr:spPr>
        <a:xfrm>
          <a:off x="3489960" y="112014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7</xdr:row>
      <xdr:rowOff>7620</xdr:rowOff>
    </xdr:from>
    <xdr:to>
      <xdr:col>2</xdr:col>
      <xdr:colOff>0</xdr:colOff>
      <xdr:row>7</xdr:row>
      <xdr:rowOff>129540</xdr:rowOff>
    </xdr:to>
    <xdr:sp macro="" textlink="">
      <xdr:nvSpPr>
        <xdr:cNvPr id="15" name="Rectangle 14"/>
        <xdr:cNvSpPr/>
      </xdr:nvSpPr>
      <xdr:spPr>
        <a:xfrm>
          <a:off x="3489960" y="14859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14</xdr:row>
      <xdr:rowOff>7620</xdr:rowOff>
    </xdr:from>
    <xdr:to>
      <xdr:col>2</xdr:col>
      <xdr:colOff>0</xdr:colOff>
      <xdr:row>14</xdr:row>
      <xdr:rowOff>129540</xdr:rowOff>
    </xdr:to>
    <xdr:sp macro="" textlink="">
      <xdr:nvSpPr>
        <xdr:cNvPr id="16" name="Rectangle 15"/>
        <xdr:cNvSpPr/>
      </xdr:nvSpPr>
      <xdr:spPr>
        <a:xfrm>
          <a:off x="3489960" y="25908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15</xdr:row>
      <xdr:rowOff>7620</xdr:rowOff>
    </xdr:from>
    <xdr:to>
      <xdr:col>2</xdr:col>
      <xdr:colOff>0</xdr:colOff>
      <xdr:row>15</xdr:row>
      <xdr:rowOff>129540</xdr:rowOff>
    </xdr:to>
    <xdr:sp macro="" textlink="">
      <xdr:nvSpPr>
        <xdr:cNvPr id="17" name="Rectangle 16"/>
        <xdr:cNvSpPr/>
      </xdr:nvSpPr>
      <xdr:spPr>
        <a:xfrm>
          <a:off x="3489960" y="277368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17</xdr:row>
      <xdr:rowOff>7620</xdr:rowOff>
    </xdr:from>
    <xdr:to>
      <xdr:col>2</xdr:col>
      <xdr:colOff>0</xdr:colOff>
      <xdr:row>17</xdr:row>
      <xdr:rowOff>129540</xdr:rowOff>
    </xdr:to>
    <xdr:sp macro="" textlink="">
      <xdr:nvSpPr>
        <xdr:cNvPr id="18" name="Rectangle 17"/>
        <xdr:cNvSpPr/>
      </xdr:nvSpPr>
      <xdr:spPr>
        <a:xfrm>
          <a:off x="3489960" y="313944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21</xdr:row>
      <xdr:rowOff>7620</xdr:rowOff>
    </xdr:from>
    <xdr:to>
      <xdr:col>2</xdr:col>
      <xdr:colOff>0</xdr:colOff>
      <xdr:row>21</xdr:row>
      <xdr:rowOff>129540</xdr:rowOff>
    </xdr:to>
    <xdr:sp macro="" textlink="">
      <xdr:nvSpPr>
        <xdr:cNvPr id="19" name="Rectangle 18"/>
        <xdr:cNvSpPr/>
      </xdr:nvSpPr>
      <xdr:spPr>
        <a:xfrm>
          <a:off x="3489960" y="368808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24</xdr:row>
      <xdr:rowOff>7620</xdr:rowOff>
    </xdr:from>
    <xdr:to>
      <xdr:col>2</xdr:col>
      <xdr:colOff>0</xdr:colOff>
      <xdr:row>24</xdr:row>
      <xdr:rowOff>129540</xdr:rowOff>
    </xdr:to>
    <xdr:sp macro="" textlink="">
      <xdr:nvSpPr>
        <xdr:cNvPr id="20" name="Rectangle 19"/>
        <xdr:cNvSpPr/>
      </xdr:nvSpPr>
      <xdr:spPr>
        <a:xfrm>
          <a:off x="3489960" y="405384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19</xdr:row>
      <xdr:rowOff>7620</xdr:rowOff>
    </xdr:from>
    <xdr:to>
      <xdr:col>2</xdr:col>
      <xdr:colOff>0</xdr:colOff>
      <xdr:row>19</xdr:row>
      <xdr:rowOff>129540</xdr:rowOff>
    </xdr:to>
    <xdr:sp macro="" textlink="">
      <xdr:nvSpPr>
        <xdr:cNvPr id="21" name="Rectangle 20"/>
        <xdr:cNvSpPr/>
      </xdr:nvSpPr>
      <xdr:spPr>
        <a:xfrm>
          <a:off x="3489960" y="35052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0</xdr:colOff>
      <xdr:row>26</xdr:row>
      <xdr:rowOff>0</xdr:rowOff>
    </xdr:from>
    <xdr:to>
      <xdr:col>1</xdr:col>
      <xdr:colOff>1836420</xdr:colOff>
      <xdr:row>28</xdr:row>
      <xdr:rowOff>31569</xdr:rowOff>
    </xdr:to>
    <xdr:sp macro="[0]!Results" textlink="">
      <xdr:nvSpPr>
        <xdr:cNvPr id="22" name="Bevel 21"/>
        <xdr:cNvSpPr/>
      </xdr:nvSpPr>
      <xdr:spPr>
        <a:xfrm>
          <a:off x="525780" y="4419600"/>
          <a:ext cx="1836420" cy="397329"/>
        </a:xfrm>
        <a:prstGeom prst="bevel">
          <a:avLst/>
        </a:prstGeom>
        <a:solidFill>
          <a:schemeClr val="accent2"/>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400" b="1"/>
            <a:t>Results</a:t>
          </a:r>
        </a:p>
      </xdr:txBody>
    </xdr:sp>
    <xdr:clientData/>
  </xdr:twoCellAnchor>
  <xdr:twoCellAnchor editAs="oneCell">
    <xdr:from>
      <xdr:col>7</xdr:col>
      <xdr:colOff>480060</xdr:colOff>
      <xdr:row>25</xdr:row>
      <xdr:rowOff>129540</xdr:rowOff>
    </xdr:from>
    <xdr:to>
      <xdr:col>8</xdr:col>
      <xdr:colOff>7620</xdr:colOff>
      <xdr:row>28</xdr:row>
      <xdr:rowOff>24416</xdr:rowOff>
    </xdr:to>
    <xdr:pic macro="[0]!Show_Print_Window">
      <xdr:nvPicPr>
        <xdr:cNvPr id="23" name="Picture 16" descr="http://png-1.findicons.com/files/icons/653/the_spherical/128/printer.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03920" y="4366260"/>
          <a:ext cx="441960" cy="4435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xdr:colOff>
      <xdr:row>0</xdr:row>
      <xdr:rowOff>30480</xdr:rowOff>
    </xdr:from>
    <xdr:to>
      <xdr:col>0</xdr:col>
      <xdr:colOff>449580</xdr:colOff>
      <xdr:row>2</xdr:row>
      <xdr:rowOff>50827</xdr:rowOff>
    </xdr:to>
    <xdr:pic>
      <xdr:nvPicPr>
        <xdr:cNvPr id="2" name="Picture 1" descr="Brewers Associ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 y="30480"/>
          <a:ext cx="434340" cy="48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2964180</xdr:colOff>
      <xdr:row>5</xdr:row>
      <xdr:rowOff>7620</xdr:rowOff>
    </xdr:from>
    <xdr:to>
      <xdr:col>2</xdr:col>
      <xdr:colOff>0</xdr:colOff>
      <xdr:row>5</xdr:row>
      <xdr:rowOff>129540</xdr:rowOff>
    </xdr:to>
    <xdr:sp macro="" textlink="">
      <xdr:nvSpPr>
        <xdr:cNvPr id="3" name="Rectangle 2"/>
        <xdr:cNvSpPr/>
      </xdr:nvSpPr>
      <xdr:spPr>
        <a:xfrm>
          <a:off x="3489960" y="112014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7</xdr:row>
      <xdr:rowOff>7620</xdr:rowOff>
    </xdr:from>
    <xdr:to>
      <xdr:col>2</xdr:col>
      <xdr:colOff>0</xdr:colOff>
      <xdr:row>7</xdr:row>
      <xdr:rowOff>129540</xdr:rowOff>
    </xdr:to>
    <xdr:sp macro="" textlink="">
      <xdr:nvSpPr>
        <xdr:cNvPr id="4" name="Rectangle 3"/>
        <xdr:cNvSpPr/>
      </xdr:nvSpPr>
      <xdr:spPr>
        <a:xfrm>
          <a:off x="3489960" y="14859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14</xdr:row>
      <xdr:rowOff>7620</xdr:rowOff>
    </xdr:from>
    <xdr:to>
      <xdr:col>2</xdr:col>
      <xdr:colOff>0</xdr:colOff>
      <xdr:row>14</xdr:row>
      <xdr:rowOff>129540</xdr:rowOff>
    </xdr:to>
    <xdr:sp macro="" textlink="">
      <xdr:nvSpPr>
        <xdr:cNvPr id="5" name="Rectangle 4"/>
        <xdr:cNvSpPr/>
      </xdr:nvSpPr>
      <xdr:spPr>
        <a:xfrm>
          <a:off x="3489960" y="240792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15</xdr:row>
      <xdr:rowOff>7620</xdr:rowOff>
    </xdr:from>
    <xdr:to>
      <xdr:col>2</xdr:col>
      <xdr:colOff>0</xdr:colOff>
      <xdr:row>15</xdr:row>
      <xdr:rowOff>129540</xdr:rowOff>
    </xdr:to>
    <xdr:sp macro="" textlink="">
      <xdr:nvSpPr>
        <xdr:cNvPr id="6" name="Rectangle 5"/>
        <xdr:cNvSpPr/>
      </xdr:nvSpPr>
      <xdr:spPr>
        <a:xfrm>
          <a:off x="3489960" y="25908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17</xdr:row>
      <xdr:rowOff>7620</xdr:rowOff>
    </xdr:from>
    <xdr:to>
      <xdr:col>2</xdr:col>
      <xdr:colOff>0</xdr:colOff>
      <xdr:row>17</xdr:row>
      <xdr:rowOff>129540</xdr:rowOff>
    </xdr:to>
    <xdr:sp macro="" textlink="">
      <xdr:nvSpPr>
        <xdr:cNvPr id="7" name="Rectangle 6"/>
        <xdr:cNvSpPr/>
      </xdr:nvSpPr>
      <xdr:spPr>
        <a:xfrm>
          <a:off x="3489960" y="295656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21</xdr:row>
      <xdr:rowOff>7620</xdr:rowOff>
    </xdr:from>
    <xdr:to>
      <xdr:col>2</xdr:col>
      <xdr:colOff>0</xdr:colOff>
      <xdr:row>21</xdr:row>
      <xdr:rowOff>129540</xdr:rowOff>
    </xdr:to>
    <xdr:sp macro="" textlink="">
      <xdr:nvSpPr>
        <xdr:cNvPr id="8" name="Rectangle 7"/>
        <xdr:cNvSpPr/>
      </xdr:nvSpPr>
      <xdr:spPr>
        <a:xfrm>
          <a:off x="3489960" y="35052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24</xdr:row>
      <xdr:rowOff>7620</xdr:rowOff>
    </xdr:from>
    <xdr:to>
      <xdr:col>2</xdr:col>
      <xdr:colOff>0</xdr:colOff>
      <xdr:row>24</xdr:row>
      <xdr:rowOff>129540</xdr:rowOff>
    </xdr:to>
    <xdr:sp macro="" textlink="">
      <xdr:nvSpPr>
        <xdr:cNvPr id="9" name="Rectangle 8"/>
        <xdr:cNvSpPr/>
      </xdr:nvSpPr>
      <xdr:spPr>
        <a:xfrm>
          <a:off x="3489960" y="387096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19</xdr:row>
      <xdr:rowOff>7620</xdr:rowOff>
    </xdr:from>
    <xdr:to>
      <xdr:col>2</xdr:col>
      <xdr:colOff>0</xdr:colOff>
      <xdr:row>19</xdr:row>
      <xdr:rowOff>129540</xdr:rowOff>
    </xdr:to>
    <xdr:sp macro="" textlink="">
      <xdr:nvSpPr>
        <xdr:cNvPr id="10" name="Rectangle 9"/>
        <xdr:cNvSpPr/>
      </xdr:nvSpPr>
      <xdr:spPr>
        <a:xfrm>
          <a:off x="3489960" y="332232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0</xdr:colOff>
      <xdr:row>26</xdr:row>
      <xdr:rowOff>0</xdr:rowOff>
    </xdr:from>
    <xdr:to>
      <xdr:col>1</xdr:col>
      <xdr:colOff>1836420</xdr:colOff>
      <xdr:row>28</xdr:row>
      <xdr:rowOff>31569</xdr:rowOff>
    </xdr:to>
    <xdr:sp macro="[0]!Results" textlink="">
      <xdr:nvSpPr>
        <xdr:cNvPr id="11" name="Bevel 10"/>
        <xdr:cNvSpPr/>
      </xdr:nvSpPr>
      <xdr:spPr>
        <a:xfrm>
          <a:off x="525780" y="4236720"/>
          <a:ext cx="1836420" cy="397329"/>
        </a:xfrm>
        <a:prstGeom prst="bevel">
          <a:avLst/>
        </a:prstGeom>
        <a:solidFill>
          <a:schemeClr val="accent2"/>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400" b="1"/>
            <a:t>Results</a:t>
          </a:r>
        </a:p>
      </xdr:txBody>
    </xdr:sp>
    <xdr:clientData/>
  </xdr:twoCellAnchor>
  <xdr:twoCellAnchor editAs="oneCell">
    <xdr:from>
      <xdr:col>0</xdr:col>
      <xdr:colOff>15240</xdr:colOff>
      <xdr:row>0</xdr:row>
      <xdr:rowOff>30480</xdr:rowOff>
    </xdr:from>
    <xdr:to>
      <xdr:col>0</xdr:col>
      <xdr:colOff>449580</xdr:colOff>
      <xdr:row>2</xdr:row>
      <xdr:rowOff>50827</xdr:rowOff>
    </xdr:to>
    <xdr:pic>
      <xdr:nvPicPr>
        <xdr:cNvPr id="12" name="Picture 11" descr="Brewers Associ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 y="30480"/>
          <a:ext cx="434340" cy="48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2964180</xdr:colOff>
      <xdr:row>5</xdr:row>
      <xdr:rowOff>7620</xdr:rowOff>
    </xdr:from>
    <xdr:to>
      <xdr:col>2</xdr:col>
      <xdr:colOff>0</xdr:colOff>
      <xdr:row>5</xdr:row>
      <xdr:rowOff>129540</xdr:rowOff>
    </xdr:to>
    <xdr:sp macro="" textlink="">
      <xdr:nvSpPr>
        <xdr:cNvPr id="13" name="Rectangle 12"/>
        <xdr:cNvSpPr/>
      </xdr:nvSpPr>
      <xdr:spPr>
        <a:xfrm>
          <a:off x="3489960" y="112014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7</xdr:row>
      <xdr:rowOff>7620</xdr:rowOff>
    </xdr:from>
    <xdr:to>
      <xdr:col>2</xdr:col>
      <xdr:colOff>0</xdr:colOff>
      <xdr:row>7</xdr:row>
      <xdr:rowOff>129540</xdr:rowOff>
    </xdr:to>
    <xdr:sp macro="" textlink="">
      <xdr:nvSpPr>
        <xdr:cNvPr id="14" name="Rectangle 13"/>
        <xdr:cNvSpPr/>
      </xdr:nvSpPr>
      <xdr:spPr>
        <a:xfrm>
          <a:off x="3489960" y="14859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14</xdr:row>
      <xdr:rowOff>7620</xdr:rowOff>
    </xdr:from>
    <xdr:to>
      <xdr:col>2</xdr:col>
      <xdr:colOff>0</xdr:colOff>
      <xdr:row>14</xdr:row>
      <xdr:rowOff>129540</xdr:rowOff>
    </xdr:to>
    <xdr:sp macro="" textlink="">
      <xdr:nvSpPr>
        <xdr:cNvPr id="15" name="Rectangle 14"/>
        <xdr:cNvSpPr/>
      </xdr:nvSpPr>
      <xdr:spPr>
        <a:xfrm>
          <a:off x="3489960" y="25908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17</xdr:row>
      <xdr:rowOff>7620</xdr:rowOff>
    </xdr:from>
    <xdr:to>
      <xdr:col>2</xdr:col>
      <xdr:colOff>0</xdr:colOff>
      <xdr:row>17</xdr:row>
      <xdr:rowOff>129540</xdr:rowOff>
    </xdr:to>
    <xdr:sp macro="" textlink="">
      <xdr:nvSpPr>
        <xdr:cNvPr id="17" name="Rectangle 16"/>
        <xdr:cNvSpPr/>
      </xdr:nvSpPr>
      <xdr:spPr>
        <a:xfrm>
          <a:off x="3489960" y="313944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21</xdr:row>
      <xdr:rowOff>7620</xdr:rowOff>
    </xdr:from>
    <xdr:to>
      <xdr:col>2</xdr:col>
      <xdr:colOff>0</xdr:colOff>
      <xdr:row>21</xdr:row>
      <xdr:rowOff>129540</xdr:rowOff>
    </xdr:to>
    <xdr:sp macro="" textlink="">
      <xdr:nvSpPr>
        <xdr:cNvPr id="18" name="Rectangle 17"/>
        <xdr:cNvSpPr/>
      </xdr:nvSpPr>
      <xdr:spPr>
        <a:xfrm>
          <a:off x="3489960" y="368808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24</xdr:row>
      <xdr:rowOff>7620</xdr:rowOff>
    </xdr:from>
    <xdr:to>
      <xdr:col>2</xdr:col>
      <xdr:colOff>0</xdr:colOff>
      <xdr:row>24</xdr:row>
      <xdr:rowOff>129540</xdr:rowOff>
    </xdr:to>
    <xdr:sp macro="" textlink="">
      <xdr:nvSpPr>
        <xdr:cNvPr id="19" name="Rectangle 18"/>
        <xdr:cNvSpPr/>
      </xdr:nvSpPr>
      <xdr:spPr>
        <a:xfrm>
          <a:off x="3489960" y="405384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19</xdr:row>
      <xdr:rowOff>7620</xdr:rowOff>
    </xdr:from>
    <xdr:to>
      <xdr:col>2</xdr:col>
      <xdr:colOff>0</xdr:colOff>
      <xdr:row>19</xdr:row>
      <xdr:rowOff>129540</xdr:rowOff>
    </xdr:to>
    <xdr:sp macro="" textlink="">
      <xdr:nvSpPr>
        <xdr:cNvPr id="20" name="Rectangle 19"/>
        <xdr:cNvSpPr/>
      </xdr:nvSpPr>
      <xdr:spPr>
        <a:xfrm>
          <a:off x="3489960" y="35052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0</xdr:colOff>
      <xdr:row>26</xdr:row>
      <xdr:rowOff>0</xdr:rowOff>
    </xdr:from>
    <xdr:to>
      <xdr:col>1</xdr:col>
      <xdr:colOff>1836420</xdr:colOff>
      <xdr:row>28</xdr:row>
      <xdr:rowOff>31569</xdr:rowOff>
    </xdr:to>
    <xdr:sp macro="[0]!Results" textlink="">
      <xdr:nvSpPr>
        <xdr:cNvPr id="21" name="Bevel 20"/>
        <xdr:cNvSpPr/>
      </xdr:nvSpPr>
      <xdr:spPr>
        <a:xfrm>
          <a:off x="525780" y="4419600"/>
          <a:ext cx="1836420" cy="397329"/>
        </a:xfrm>
        <a:prstGeom prst="bevel">
          <a:avLst/>
        </a:prstGeom>
        <a:solidFill>
          <a:schemeClr val="accent2"/>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400" b="1"/>
            <a:t>Results</a:t>
          </a:r>
        </a:p>
      </xdr:txBody>
    </xdr:sp>
    <xdr:clientData/>
  </xdr:twoCellAnchor>
  <xdr:twoCellAnchor editAs="oneCell">
    <xdr:from>
      <xdr:col>0</xdr:col>
      <xdr:colOff>15240</xdr:colOff>
      <xdr:row>0</xdr:row>
      <xdr:rowOff>30480</xdr:rowOff>
    </xdr:from>
    <xdr:to>
      <xdr:col>0</xdr:col>
      <xdr:colOff>449580</xdr:colOff>
      <xdr:row>2</xdr:row>
      <xdr:rowOff>50827</xdr:rowOff>
    </xdr:to>
    <xdr:pic>
      <xdr:nvPicPr>
        <xdr:cNvPr id="22" name="Picture 21" descr="Brewers Associ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 y="30480"/>
          <a:ext cx="434340" cy="48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2964180</xdr:colOff>
      <xdr:row>21</xdr:row>
      <xdr:rowOff>7620</xdr:rowOff>
    </xdr:from>
    <xdr:to>
      <xdr:col>2</xdr:col>
      <xdr:colOff>0</xdr:colOff>
      <xdr:row>21</xdr:row>
      <xdr:rowOff>129540</xdr:rowOff>
    </xdr:to>
    <xdr:sp macro="" textlink="">
      <xdr:nvSpPr>
        <xdr:cNvPr id="28" name="Rectangle 27"/>
        <xdr:cNvSpPr/>
      </xdr:nvSpPr>
      <xdr:spPr>
        <a:xfrm>
          <a:off x="3489960" y="368808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24</xdr:row>
      <xdr:rowOff>7620</xdr:rowOff>
    </xdr:from>
    <xdr:to>
      <xdr:col>2</xdr:col>
      <xdr:colOff>0</xdr:colOff>
      <xdr:row>24</xdr:row>
      <xdr:rowOff>129540</xdr:rowOff>
    </xdr:to>
    <xdr:sp macro="" textlink="">
      <xdr:nvSpPr>
        <xdr:cNvPr id="29" name="Rectangle 28"/>
        <xdr:cNvSpPr/>
      </xdr:nvSpPr>
      <xdr:spPr>
        <a:xfrm>
          <a:off x="3489960" y="405384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19</xdr:row>
      <xdr:rowOff>7620</xdr:rowOff>
    </xdr:from>
    <xdr:to>
      <xdr:col>2</xdr:col>
      <xdr:colOff>0</xdr:colOff>
      <xdr:row>19</xdr:row>
      <xdr:rowOff>129540</xdr:rowOff>
    </xdr:to>
    <xdr:sp macro="" textlink="">
      <xdr:nvSpPr>
        <xdr:cNvPr id="30" name="Rectangle 29"/>
        <xdr:cNvSpPr/>
      </xdr:nvSpPr>
      <xdr:spPr>
        <a:xfrm>
          <a:off x="3489960" y="35052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0</xdr:colOff>
      <xdr:row>26</xdr:row>
      <xdr:rowOff>0</xdr:rowOff>
    </xdr:from>
    <xdr:to>
      <xdr:col>1</xdr:col>
      <xdr:colOff>1836420</xdr:colOff>
      <xdr:row>28</xdr:row>
      <xdr:rowOff>31569</xdr:rowOff>
    </xdr:to>
    <xdr:sp macro="[0]!Results" textlink="">
      <xdr:nvSpPr>
        <xdr:cNvPr id="31" name="Bevel 30"/>
        <xdr:cNvSpPr/>
      </xdr:nvSpPr>
      <xdr:spPr>
        <a:xfrm>
          <a:off x="525780" y="4419600"/>
          <a:ext cx="1836420" cy="397329"/>
        </a:xfrm>
        <a:prstGeom prst="bevel">
          <a:avLst/>
        </a:prstGeom>
        <a:solidFill>
          <a:schemeClr val="accent2"/>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400" b="1"/>
            <a:t>Results</a:t>
          </a:r>
        </a:p>
      </xdr:txBody>
    </xdr:sp>
    <xdr:clientData/>
  </xdr:twoCellAnchor>
  <xdr:twoCellAnchor editAs="oneCell">
    <xdr:from>
      <xdr:col>7</xdr:col>
      <xdr:colOff>441960</xdr:colOff>
      <xdr:row>25</xdr:row>
      <xdr:rowOff>83820</xdr:rowOff>
    </xdr:from>
    <xdr:to>
      <xdr:col>7</xdr:col>
      <xdr:colOff>883920</xdr:colOff>
      <xdr:row>27</xdr:row>
      <xdr:rowOff>161576</xdr:rowOff>
    </xdr:to>
    <xdr:pic macro="[0]!Show_Print_Window">
      <xdr:nvPicPr>
        <xdr:cNvPr id="33" name="Picture 16" descr="http://png-1.findicons.com/files/icons/653/the_spherical/128/printer.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65820" y="4320540"/>
          <a:ext cx="441960" cy="4435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xdr:colOff>
      <xdr:row>0</xdr:row>
      <xdr:rowOff>30480</xdr:rowOff>
    </xdr:from>
    <xdr:to>
      <xdr:col>0</xdr:col>
      <xdr:colOff>449580</xdr:colOff>
      <xdr:row>2</xdr:row>
      <xdr:rowOff>50827</xdr:rowOff>
    </xdr:to>
    <xdr:pic>
      <xdr:nvPicPr>
        <xdr:cNvPr id="2" name="Picture 1" descr="Brewers Associ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 y="30480"/>
          <a:ext cx="434340" cy="48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2964180</xdr:colOff>
      <xdr:row>5</xdr:row>
      <xdr:rowOff>7620</xdr:rowOff>
    </xdr:from>
    <xdr:to>
      <xdr:col>2</xdr:col>
      <xdr:colOff>0</xdr:colOff>
      <xdr:row>5</xdr:row>
      <xdr:rowOff>129540</xdr:rowOff>
    </xdr:to>
    <xdr:sp macro="" textlink="">
      <xdr:nvSpPr>
        <xdr:cNvPr id="3" name="Rectangle 2"/>
        <xdr:cNvSpPr/>
      </xdr:nvSpPr>
      <xdr:spPr>
        <a:xfrm>
          <a:off x="3489960" y="112014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7</xdr:row>
      <xdr:rowOff>7620</xdr:rowOff>
    </xdr:from>
    <xdr:to>
      <xdr:col>2</xdr:col>
      <xdr:colOff>0</xdr:colOff>
      <xdr:row>7</xdr:row>
      <xdr:rowOff>129540</xdr:rowOff>
    </xdr:to>
    <xdr:sp macro="" textlink="">
      <xdr:nvSpPr>
        <xdr:cNvPr id="4" name="Rectangle 3"/>
        <xdr:cNvSpPr/>
      </xdr:nvSpPr>
      <xdr:spPr>
        <a:xfrm>
          <a:off x="3429000" y="14859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14</xdr:row>
      <xdr:rowOff>7620</xdr:rowOff>
    </xdr:from>
    <xdr:to>
      <xdr:col>2</xdr:col>
      <xdr:colOff>0</xdr:colOff>
      <xdr:row>14</xdr:row>
      <xdr:rowOff>129540</xdr:rowOff>
    </xdr:to>
    <xdr:sp macro="" textlink="">
      <xdr:nvSpPr>
        <xdr:cNvPr id="5" name="Rectangle 4"/>
        <xdr:cNvSpPr/>
      </xdr:nvSpPr>
      <xdr:spPr>
        <a:xfrm>
          <a:off x="3489960" y="240792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15</xdr:row>
      <xdr:rowOff>7620</xdr:rowOff>
    </xdr:from>
    <xdr:to>
      <xdr:col>2</xdr:col>
      <xdr:colOff>0</xdr:colOff>
      <xdr:row>15</xdr:row>
      <xdr:rowOff>129540</xdr:rowOff>
    </xdr:to>
    <xdr:sp macro="" textlink="">
      <xdr:nvSpPr>
        <xdr:cNvPr id="6" name="Rectangle 5"/>
        <xdr:cNvSpPr/>
      </xdr:nvSpPr>
      <xdr:spPr>
        <a:xfrm>
          <a:off x="3489960" y="25908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17</xdr:row>
      <xdr:rowOff>7620</xdr:rowOff>
    </xdr:from>
    <xdr:to>
      <xdr:col>2</xdr:col>
      <xdr:colOff>0</xdr:colOff>
      <xdr:row>17</xdr:row>
      <xdr:rowOff>129540</xdr:rowOff>
    </xdr:to>
    <xdr:sp macro="" textlink="">
      <xdr:nvSpPr>
        <xdr:cNvPr id="7" name="Rectangle 6"/>
        <xdr:cNvSpPr/>
      </xdr:nvSpPr>
      <xdr:spPr>
        <a:xfrm>
          <a:off x="3489960" y="295656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21</xdr:row>
      <xdr:rowOff>7620</xdr:rowOff>
    </xdr:from>
    <xdr:to>
      <xdr:col>2</xdr:col>
      <xdr:colOff>0</xdr:colOff>
      <xdr:row>21</xdr:row>
      <xdr:rowOff>129540</xdr:rowOff>
    </xdr:to>
    <xdr:sp macro="" textlink="">
      <xdr:nvSpPr>
        <xdr:cNvPr id="8" name="Rectangle 7"/>
        <xdr:cNvSpPr/>
      </xdr:nvSpPr>
      <xdr:spPr>
        <a:xfrm>
          <a:off x="3489960" y="35052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24</xdr:row>
      <xdr:rowOff>7620</xdr:rowOff>
    </xdr:from>
    <xdr:to>
      <xdr:col>2</xdr:col>
      <xdr:colOff>0</xdr:colOff>
      <xdr:row>24</xdr:row>
      <xdr:rowOff>129540</xdr:rowOff>
    </xdr:to>
    <xdr:sp macro="" textlink="">
      <xdr:nvSpPr>
        <xdr:cNvPr id="9" name="Rectangle 8"/>
        <xdr:cNvSpPr/>
      </xdr:nvSpPr>
      <xdr:spPr>
        <a:xfrm>
          <a:off x="3489960" y="387096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19</xdr:row>
      <xdr:rowOff>7620</xdr:rowOff>
    </xdr:from>
    <xdr:to>
      <xdr:col>2</xdr:col>
      <xdr:colOff>0</xdr:colOff>
      <xdr:row>19</xdr:row>
      <xdr:rowOff>129540</xdr:rowOff>
    </xdr:to>
    <xdr:sp macro="" textlink="">
      <xdr:nvSpPr>
        <xdr:cNvPr id="10" name="Rectangle 9"/>
        <xdr:cNvSpPr/>
      </xdr:nvSpPr>
      <xdr:spPr>
        <a:xfrm>
          <a:off x="3489960" y="332232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0</xdr:colOff>
      <xdr:row>26</xdr:row>
      <xdr:rowOff>0</xdr:rowOff>
    </xdr:from>
    <xdr:to>
      <xdr:col>1</xdr:col>
      <xdr:colOff>1836420</xdr:colOff>
      <xdr:row>28</xdr:row>
      <xdr:rowOff>31569</xdr:rowOff>
    </xdr:to>
    <xdr:sp macro="[0]!Results" textlink="">
      <xdr:nvSpPr>
        <xdr:cNvPr id="11" name="Bevel 10"/>
        <xdr:cNvSpPr/>
      </xdr:nvSpPr>
      <xdr:spPr>
        <a:xfrm>
          <a:off x="525780" y="4236720"/>
          <a:ext cx="1836420" cy="397329"/>
        </a:xfrm>
        <a:prstGeom prst="bevel">
          <a:avLst/>
        </a:prstGeom>
        <a:solidFill>
          <a:schemeClr val="accent2"/>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400" b="1"/>
            <a:t>Results</a:t>
          </a:r>
        </a:p>
      </xdr:txBody>
    </xdr:sp>
    <xdr:clientData/>
  </xdr:twoCellAnchor>
  <xdr:twoCellAnchor editAs="oneCell">
    <xdr:from>
      <xdr:col>0</xdr:col>
      <xdr:colOff>15240</xdr:colOff>
      <xdr:row>0</xdr:row>
      <xdr:rowOff>30480</xdr:rowOff>
    </xdr:from>
    <xdr:to>
      <xdr:col>0</xdr:col>
      <xdr:colOff>449580</xdr:colOff>
      <xdr:row>2</xdr:row>
      <xdr:rowOff>50827</xdr:rowOff>
    </xdr:to>
    <xdr:pic>
      <xdr:nvPicPr>
        <xdr:cNvPr id="12" name="Picture 11" descr="Brewers Associ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 y="30480"/>
          <a:ext cx="434340" cy="48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0</xdr:rowOff>
    </xdr:from>
    <xdr:to>
      <xdr:col>1</xdr:col>
      <xdr:colOff>1836420</xdr:colOff>
      <xdr:row>28</xdr:row>
      <xdr:rowOff>31569</xdr:rowOff>
    </xdr:to>
    <xdr:sp macro="[0]!Results" textlink="">
      <xdr:nvSpPr>
        <xdr:cNvPr id="21" name="Bevel 20"/>
        <xdr:cNvSpPr/>
      </xdr:nvSpPr>
      <xdr:spPr>
        <a:xfrm>
          <a:off x="525780" y="4419600"/>
          <a:ext cx="1836420" cy="397329"/>
        </a:xfrm>
        <a:prstGeom prst="bevel">
          <a:avLst/>
        </a:prstGeom>
        <a:solidFill>
          <a:schemeClr val="accent2"/>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400" b="1"/>
            <a:t>Results</a:t>
          </a:r>
        </a:p>
      </xdr:txBody>
    </xdr:sp>
    <xdr:clientData/>
  </xdr:twoCellAnchor>
  <xdr:twoCellAnchor editAs="oneCell">
    <xdr:from>
      <xdr:col>0</xdr:col>
      <xdr:colOff>15240</xdr:colOff>
      <xdr:row>0</xdr:row>
      <xdr:rowOff>30480</xdr:rowOff>
    </xdr:from>
    <xdr:to>
      <xdr:col>0</xdr:col>
      <xdr:colOff>449580</xdr:colOff>
      <xdr:row>2</xdr:row>
      <xdr:rowOff>50827</xdr:rowOff>
    </xdr:to>
    <xdr:pic>
      <xdr:nvPicPr>
        <xdr:cNvPr id="22" name="Picture 21" descr="Brewers Associ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 y="30480"/>
          <a:ext cx="434340" cy="48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0</xdr:rowOff>
    </xdr:from>
    <xdr:to>
      <xdr:col>1</xdr:col>
      <xdr:colOff>1836420</xdr:colOff>
      <xdr:row>28</xdr:row>
      <xdr:rowOff>31569</xdr:rowOff>
    </xdr:to>
    <xdr:sp macro="[0]!Results" textlink="">
      <xdr:nvSpPr>
        <xdr:cNvPr id="31" name="Bevel 30"/>
        <xdr:cNvSpPr/>
      </xdr:nvSpPr>
      <xdr:spPr>
        <a:xfrm>
          <a:off x="525780" y="4419600"/>
          <a:ext cx="1836420" cy="397329"/>
        </a:xfrm>
        <a:prstGeom prst="bevel">
          <a:avLst/>
        </a:prstGeom>
        <a:solidFill>
          <a:schemeClr val="accent2"/>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400" b="1"/>
            <a:t>Results</a:t>
          </a:r>
        </a:p>
      </xdr:txBody>
    </xdr:sp>
    <xdr:clientData/>
  </xdr:twoCellAnchor>
  <xdr:twoCellAnchor editAs="oneCell">
    <xdr:from>
      <xdr:col>0</xdr:col>
      <xdr:colOff>15240</xdr:colOff>
      <xdr:row>0</xdr:row>
      <xdr:rowOff>30480</xdr:rowOff>
    </xdr:from>
    <xdr:to>
      <xdr:col>0</xdr:col>
      <xdr:colOff>449580</xdr:colOff>
      <xdr:row>2</xdr:row>
      <xdr:rowOff>50827</xdr:rowOff>
    </xdr:to>
    <xdr:pic>
      <xdr:nvPicPr>
        <xdr:cNvPr id="32" name="Picture 31" descr="Brewers Associ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 y="30480"/>
          <a:ext cx="434340" cy="48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0</xdr:rowOff>
    </xdr:from>
    <xdr:to>
      <xdr:col>1</xdr:col>
      <xdr:colOff>1836420</xdr:colOff>
      <xdr:row>28</xdr:row>
      <xdr:rowOff>31569</xdr:rowOff>
    </xdr:to>
    <xdr:sp macro="[0]!Results" textlink="">
      <xdr:nvSpPr>
        <xdr:cNvPr id="41" name="Bevel 40"/>
        <xdr:cNvSpPr/>
      </xdr:nvSpPr>
      <xdr:spPr>
        <a:xfrm>
          <a:off x="525780" y="4419600"/>
          <a:ext cx="1836420" cy="397329"/>
        </a:xfrm>
        <a:prstGeom prst="bevel">
          <a:avLst/>
        </a:prstGeom>
        <a:solidFill>
          <a:schemeClr val="accent2"/>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400" b="1"/>
            <a:t>Results</a:t>
          </a:r>
        </a:p>
      </xdr:txBody>
    </xdr:sp>
    <xdr:clientData/>
  </xdr:twoCellAnchor>
  <xdr:twoCellAnchor editAs="oneCell">
    <xdr:from>
      <xdr:col>7</xdr:col>
      <xdr:colOff>472440</xdr:colOff>
      <xdr:row>25</xdr:row>
      <xdr:rowOff>106680</xdr:rowOff>
    </xdr:from>
    <xdr:to>
      <xdr:col>7</xdr:col>
      <xdr:colOff>914400</xdr:colOff>
      <xdr:row>28</xdr:row>
      <xdr:rowOff>1556</xdr:rowOff>
    </xdr:to>
    <xdr:pic macro="[0]!Show_Print_Window">
      <xdr:nvPicPr>
        <xdr:cNvPr id="42" name="Picture 16" descr="http://png-1.findicons.com/files/icons/653/the_spherical/128/printer.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96300" y="4343400"/>
          <a:ext cx="441960" cy="4435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6.xml><?xml version="1.0" encoding="utf-8"?>
<xdr:wsDr xmlns:xdr="http://schemas.openxmlformats.org/drawingml/2006/spreadsheetDrawing" xmlns:a="http://schemas.openxmlformats.org/drawingml/2006/main">
  <xdr:twoCellAnchor editAs="oneCell">
    <xdr:from>
      <xdr:col>0</xdr:col>
      <xdr:colOff>15240</xdr:colOff>
      <xdr:row>0</xdr:row>
      <xdr:rowOff>30480</xdr:rowOff>
    </xdr:from>
    <xdr:to>
      <xdr:col>0</xdr:col>
      <xdr:colOff>449580</xdr:colOff>
      <xdr:row>2</xdr:row>
      <xdr:rowOff>50827</xdr:rowOff>
    </xdr:to>
    <xdr:pic>
      <xdr:nvPicPr>
        <xdr:cNvPr id="2" name="Picture 1" descr="Brewers Associ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 y="30480"/>
          <a:ext cx="434340" cy="48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2964180</xdr:colOff>
      <xdr:row>5</xdr:row>
      <xdr:rowOff>7620</xdr:rowOff>
    </xdr:from>
    <xdr:to>
      <xdr:col>2</xdr:col>
      <xdr:colOff>0</xdr:colOff>
      <xdr:row>5</xdr:row>
      <xdr:rowOff>129540</xdr:rowOff>
    </xdr:to>
    <xdr:sp macro="" textlink="">
      <xdr:nvSpPr>
        <xdr:cNvPr id="3" name="Rectangle 2"/>
        <xdr:cNvSpPr/>
      </xdr:nvSpPr>
      <xdr:spPr>
        <a:xfrm>
          <a:off x="3489960" y="112014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7</xdr:row>
      <xdr:rowOff>7620</xdr:rowOff>
    </xdr:from>
    <xdr:to>
      <xdr:col>2</xdr:col>
      <xdr:colOff>0</xdr:colOff>
      <xdr:row>7</xdr:row>
      <xdr:rowOff>129540</xdr:rowOff>
    </xdr:to>
    <xdr:sp macro="" textlink="">
      <xdr:nvSpPr>
        <xdr:cNvPr id="4" name="Rectangle 3"/>
        <xdr:cNvSpPr/>
      </xdr:nvSpPr>
      <xdr:spPr>
        <a:xfrm>
          <a:off x="3489960" y="14859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14</xdr:row>
      <xdr:rowOff>7620</xdr:rowOff>
    </xdr:from>
    <xdr:to>
      <xdr:col>2</xdr:col>
      <xdr:colOff>0</xdr:colOff>
      <xdr:row>14</xdr:row>
      <xdr:rowOff>129540</xdr:rowOff>
    </xdr:to>
    <xdr:sp macro="" textlink="">
      <xdr:nvSpPr>
        <xdr:cNvPr id="5" name="Rectangle 4"/>
        <xdr:cNvSpPr/>
      </xdr:nvSpPr>
      <xdr:spPr>
        <a:xfrm>
          <a:off x="3489960" y="240792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15</xdr:row>
      <xdr:rowOff>7620</xdr:rowOff>
    </xdr:from>
    <xdr:to>
      <xdr:col>2</xdr:col>
      <xdr:colOff>0</xdr:colOff>
      <xdr:row>15</xdr:row>
      <xdr:rowOff>129540</xdr:rowOff>
    </xdr:to>
    <xdr:sp macro="" textlink="">
      <xdr:nvSpPr>
        <xdr:cNvPr id="6" name="Rectangle 5"/>
        <xdr:cNvSpPr/>
      </xdr:nvSpPr>
      <xdr:spPr>
        <a:xfrm>
          <a:off x="3489960" y="25908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17</xdr:row>
      <xdr:rowOff>7620</xdr:rowOff>
    </xdr:from>
    <xdr:to>
      <xdr:col>2</xdr:col>
      <xdr:colOff>0</xdr:colOff>
      <xdr:row>17</xdr:row>
      <xdr:rowOff>129540</xdr:rowOff>
    </xdr:to>
    <xdr:sp macro="" textlink="">
      <xdr:nvSpPr>
        <xdr:cNvPr id="7" name="Rectangle 6"/>
        <xdr:cNvSpPr/>
      </xdr:nvSpPr>
      <xdr:spPr>
        <a:xfrm>
          <a:off x="3489960" y="295656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21</xdr:row>
      <xdr:rowOff>7620</xdr:rowOff>
    </xdr:from>
    <xdr:to>
      <xdr:col>2</xdr:col>
      <xdr:colOff>0</xdr:colOff>
      <xdr:row>21</xdr:row>
      <xdr:rowOff>129540</xdr:rowOff>
    </xdr:to>
    <xdr:sp macro="" textlink="">
      <xdr:nvSpPr>
        <xdr:cNvPr id="8" name="Rectangle 7"/>
        <xdr:cNvSpPr/>
      </xdr:nvSpPr>
      <xdr:spPr>
        <a:xfrm>
          <a:off x="3489960" y="35052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24</xdr:row>
      <xdr:rowOff>7620</xdr:rowOff>
    </xdr:from>
    <xdr:to>
      <xdr:col>2</xdr:col>
      <xdr:colOff>0</xdr:colOff>
      <xdr:row>24</xdr:row>
      <xdr:rowOff>129540</xdr:rowOff>
    </xdr:to>
    <xdr:sp macro="" textlink="">
      <xdr:nvSpPr>
        <xdr:cNvPr id="9" name="Rectangle 8"/>
        <xdr:cNvSpPr/>
      </xdr:nvSpPr>
      <xdr:spPr>
        <a:xfrm>
          <a:off x="3489960" y="387096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19</xdr:row>
      <xdr:rowOff>7620</xdr:rowOff>
    </xdr:from>
    <xdr:to>
      <xdr:col>2</xdr:col>
      <xdr:colOff>0</xdr:colOff>
      <xdr:row>19</xdr:row>
      <xdr:rowOff>129540</xdr:rowOff>
    </xdr:to>
    <xdr:sp macro="" textlink="">
      <xdr:nvSpPr>
        <xdr:cNvPr id="10" name="Rectangle 9"/>
        <xdr:cNvSpPr/>
      </xdr:nvSpPr>
      <xdr:spPr>
        <a:xfrm>
          <a:off x="3489960" y="332232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0</xdr:colOff>
      <xdr:row>26</xdr:row>
      <xdr:rowOff>0</xdr:rowOff>
    </xdr:from>
    <xdr:to>
      <xdr:col>1</xdr:col>
      <xdr:colOff>1836420</xdr:colOff>
      <xdr:row>28</xdr:row>
      <xdr:rowOff>31569</xdr:rowOff>
    </xdr:to>
    <xdr:sp macro="[0]!Results" textlink="">
      <xdr:nvSpPr>
        <xdr:cNvPr id="11" name="Bevel 10"/>
        <xdr:cNvSpPr/>
      </xdr:nvSpPr>
      <xdr:spPr>
        <a:xfrm>
          <a:off x="525780" y="4236720"/>
          <a:ext cx="1836420" cy="397329"/>
        </a:xfrm>
        <a:prstGeom prst="bevel">
          <a:avLst/>
        </a:prstGeom>
        <a:solidFill>
          <a:schemeClr val="accent2"/>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400" b="1"/>
            <a:t>Results</a:t>
          </a:r>
        </a:p>
      </xdr:txBody>
    </xdr:sp>
    <xdr:clientData/>
  </xdr:twoCellAnchor>
  <xdr:twoCellAnchor editAs="oneCell">
    <xdr:from>
      <xdr:col>0</xdr:col>
      <xdr:colOff>15240</xdr:colOff>
      <xdr:row>0</xdr:row>
      <xdr:rowOff>30480</xdr:rowOff>
    </xdr:from>
    <xdr:to>
      <xdr:col>0</xdr:col>
      <xdr:colOff>449580</xdr:colOff>
      <xdr:row>2</xdr:row>
      <xdr:rowOff>50827</xdr:rowOff>
    </xdr:to>
    <xdr:pic>
      <xdr:nvPicPr>
        <xdr:cNvPr id="12" name="Picture 11" descr="Brewers Associ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 y="30480"/>
          <a:ext cx="434340" cy="48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2964180</xdr:colOff>
      <xdr:row>5</xdr:row>
      <xdr:rowOff>7620</xdr:rowOff>
    </xdr:from>
    <xdr:to>
      <xdr:col>2</xdr:col>
      <xdr:colOff>0</xdr:colOff>
      <xdr:row>5</xdr:row>
      <xdr:rowOff>129540</xdr:rowOff>
    </xdr:to>
    <xdr:sp macro="" textlink="">
      <xdr:nvSpPr>
        <xdr:cNvPr id="13" name="Rectangle 12"/>
        <xdr:cNvSpPr/>
      </xdr:nvSpPr>
      <xdr:spPr>
        <a:xfrm>
          <a:off x="3489960" y="112014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7</xdr:row>
      <xdr:rowOff>7620</xdr:rowOff>
    </xdr:from>
    <xdr:to>
      <xdr:col>2</xdr:col>
      <xdr:colOff>0</xdr:colOff>
      <xdr:row>7</xdr:row>
      <xdr:rowOff>129540</xdr:rowOff>
    </xdr:to>
    <xdr:sp macro="" textlink="">
      <xdr:nvSpPr>
        <xdr:cNvPr id="14" name="Rectangle 13"/>
        <xdr:cNvSpPr/>
      </xdr:nvSpPr>
      <xdr:spPr>
        <a:xfrm>
          <a:off x="3489960" y="14859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14</xdr:row>
      <xdr:rowOff>7620</xdr:rowOff>
    </xdr:from>
    <xdr:to>
      <xdr:col>2</xdr:col>
      <xdr:colOff>0</xdr:colOff>
      <xdr:row>14</xdr:row>
      <xdr:rowOff>129540</xdr:rowOff>
    </xdr:to>
    <xdr:sp macro="" textlink="">
      <xdr:nvSpPr>
        <xdr:cNvPr id="15" name="Rectangle 14"/>
        <xdr:cNvSpPr/>
      </xdr:nvSpPr>
      <xdr:spPr>
        <a:xfrm>
          <a:off x="3489960" y="25908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15</xdr:row>
      <xdr:rowOff>7620</xdr:rowOff>
    </xdr:from>
    <xdr:to>
      <xdr:col>2</xdr:col>
      <xdr:colOff>0</xdr:colOff>
      <xdr:row>15</xdr:row>
      <xdr:rowOff>129540</xdr:rowOff>
    </xdr:to>
    <xdr:sp macro="" textlink="">
      <xdr:nvSpPr>
        <xdr:cNvPr id="16" name="Rectangle 15"/>
        <xdr:cNvSpPr/>
      </xdr:nvSpPr>
      <xdr:spPr>
        <a:xfrm>
          <a:off x="3489960" y="277368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17</xdr:row>
      <xdr:rowOff>7620</xdr:rowOff>
    </xdr:from>
    <xdr:to>
      <xdr:col>2</xdr:col>
      <xdr:colOff>0</xdr:colOff>
      <xdr:row>17</xdr:row>
      <xdr:rowOff>129540</xdr:rowOff>
    </xdr:to>
    <xdr:sp macro="" textlink="">
      <xdr:nvSpPr>
        <xdr:cNvPr id="17" name="Rectangle 16"/>
        <xdr:cNvSpPr/>
      </xdr:nvSpPr>
      <xdr:spPr>
        <a:xfrm>
          <a:off x="3489960" y="313944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21</xdr:row>
      <xdr:rowOff>7620</xdr:rowOff>
    </xdr:from>
    <xdr:to>
      <xdr:col>2</xdr:col>
      <xdr:colOff>0</xdr:colOff>
      <xdr:row>21</xdr:row>
      <xdr:rowOff>129540</xdr:rowOff>
    </xdr:to>
    <xdr:sp macro="" textlink="">
      <xdr:nvSpPr>
        <xdr:cNvPr id="18" name="Rectangle 17"/>
        <xdr:cNvSpPr/>
      </xdr:nvSpPr>
      <xdr:spPr>
        <a:xfrm>
          <a:off x="3489960" y="368808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24</xdr:row>
      <xdr:rowOff>7620</xdr:rowOff>
    </xdr:from>
    <xdr:to>
      <xdr:col>2</xdr:col>
      <xdr:colOff>0</xdr:colOff>
      <xdr:row>24</xdr:row>
      <xdr:rowOff>129540</xdr:rowOff>
    </xdr:to>
    <xdr:sp macro="" textlink="">
      <xdr:nvSpPr>
        <xdr:cNvPr id="19" name="Rectangle 18"/>
        <xdr:cNvSpPr/>
      </xdr:nvSpPr>
      <xdr:spPr>
        <a:xfrm>
          <a:off x="3489960" y="405384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19</xdr:row>
      <xdr:rowOff>7620</xdr:rowOff>
    </xdr:from>
    <xdr:to>
      <xdr:col>2</xdr:col>
      <xdr:colOff>0</xdr:colOff>
      <xdr:row>19</xdr:row>
      <xdr:rowOff>129540</xdr:rowOff>
    </xdr:to>
    <xdr:sp macro="" textlink="">
      <xdr:nvSpPr>
        <xdr:cNvPr id="20" name="Rectangle 19"/>
        <xdr:cNvSpPr/>
      </xdr:nvSpPr>
      <xdr:spPr>
        <a:xfrm>
          <a:off x="3489960" y="35052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0</xdr:colOff>
      <xdr:row>26</xdr:row>
      <xdr:rowOff>0</xdr:rowOff>
    </xdr:from>
    <xdr:to>
      <xdr:col>1</xdr:col>
      <xdr:colOff>1836420</xdr:colOff>
      <xdr:row>28</xdr:row>
      <xdr:rowOff>31569</xdr:rowOff>
    </xdr:to>
    <xdr:sp macro="[0]!Results" textlink="">
      <xdr:nvSpPr>
        <xdr:cNvPr id="21" name="Bevel 20"/>
        <xdr:cNvSpPr/>
      </xdr:nvSpPr>
      <xdr:spPr>
        <a:xfrm>
          <a:off x="525780" y="4419600"/>
          <a:ext cx="1836420" cy="397329"/>
        </a:xfrm>
        <a:prstGeom prst="bevel">
          <a:avLst/>
        </a:prstGeom>
        <a:solidFill>
          <a:schemeClr val="accent2"/>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400" b="1"/>
            <a:t>Results</a:t>
          </a:r>
        </a:p>
      </xdr:txBody>
    </xdr:sp>
    <xdr:clientData/>
  </xdr:twoCellAnchor>
  <xdr:twoCellAnchor editAs="oneCell">
    <xdr:from>
      <xdr:col>0</xdr:col>
      <xdr:colOff>15240</xdr:colOff>
      <xdr:row>0</xdr:row>
      <xdr:rowOff>30480</xdr:rowOff>
    </xdr:from>
    <xdr:to>
      <xdr:col>0</xdr:col>
      <xdr:colOff>449580</xdr:colOff>
      <xdr:row>2</xdr:row>
      <xdr:rowOff>50827</xdr:rowOff>
    </xdr:to>
    <xdr:pic>
      <xdr:nvPicPr>
        <xdr:cNvPr id="22" name="Picture 21" descr="Brewers Associ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 y="30480"/>
          <a:ext cx="434340" cy="48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2964180</xdr:colOff>
      <xdr:row>5</xdr:row>
      <xdr:rowOff>7620</xdr:rowOff>
    </xdr:from>
    <xdr:to>
      <xdr:col>2</xdr:col>
      <xdr:colOff>0</xdr:colOff>
      <xdr:row>5</xdr:row>
      <xdr:rowOff>129540</xdr:rowOff>
    </xdr:to>
    <xdr:sp macro="" textlink="">
      <xdr:nvSpPr>
        <xdr:cNvPr id="23" name="Rectangle 22"/>
        <xdr:cNvSpPr/>
      </xdr:nvSpPr>
      <xdr:spPr>
        <a:xfrm>
          <a:off x="3489960" y="112014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7</xdr:row>
      <xdr:rowOff>7620</xdr:rowOff>
    </xdr:from>
    <xdr:to>
      <xdr:col>2</xdr:col>
      <xdr:colOff>0</xdr:colOff>
      <xdr:row>7</xdr:row>
      <xdr:rowOff>129540</xdr:rowOff>
    </xdr:to>
    <xdr:sp macro="" textlink="">
      <xdr:nvSpPr>
        <xdr:cNvPr id="24" name="Rectangle 23"/>
        <xdr:cNvSpPr/>
      </xdr:nvSpPr>
      <xdr:spPr>
        <a:xfrm>
          <a:off x="3489960" y="14859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14</xdr:row>
      <xdr:rowOff>7620</xdr:rowOff>
    </xdr:from>
    <xdr:to>
      <xdr:col>2</xdr:col>
      <xdr:colOff>0</xdr:colOff>
      <xdr:row>14</xdr:row>
      <xdr:rowOff>129540</xdr:rowOff>
    </xdr:to>
    <xdr:sp macro="" textlink="">
      <xdr:nvSpPr>
        <xdr:cNvPr id="25" name="Rectangle 24"/>
        <xdr:cNvSpPr/>
      </xdr:nvSpPr>
      <xdr:spPr>
        <a:xfrm>
          <a:off x="3489960" y="25908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15</xdr:row>
      <xdr:rowOff>7620</xdr:rowOff>
    </xdr:from>
    <xdr:to>
      <xdr:col>2</xdr:col>
      <xdr:colOff>0</xdr:colOff>
      <xdr:row>15</xdr:row>
      <xdr:rowOff>129540</xdr:rowOff>
    </xdr:to>
    <xdr:sp macro="" textlink="">
      <xdr:nvSpPr>
        <xdr:cNvPr id="26" name="Rectangle 25"/>
        <xdr:cNvSpPr/>
      </xdr:nvSpPr>
      <xdr:spPr>
        <a:xfrm>
          <a:off x="3489960" y="277368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17</xdr:row>
      <xdr:rowOff>7620</xdr:rowOff>
    </xdr:from>
    <xdr:to>
      <xdr:col>2</xdr:col>
      <xdr:colOff>0</xdr:colOff>
      <xdr:row>17</xdr:row>
      <xdr:rowOff>129540</xdr:rowOff>
    </xdr:to>
    <xdr:sp macro="" textlink="">
      <xdr:nvSpPr>
        <xdr:cNvPr id="27" name="Rectangle 26"/>
        <xdr:cNvSpPr/>
      </xdr:nvSpPr>
      <xdr:spPr>
        <a:xfrm>
          <a:off x="3489960" y="313944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21</xdr:row>
      <xdr:rowOff>7620</xdr:rowOff>
    </xdr:from>
    <xdr:to>
      <xdr:col>2</xdr:col>
      <xdr:colOff>0</xdr:colOff>
      <xdr:row>21</xdr:row>
      <xdr:rowOff>129540</xdr:rowOff>
    </xdr:to>
    <xdr:sp macro="" textlink="">
      <xdr:nvSpPr>
        <xdr:cNvPr id="28" name="Rectangle 27"/>
        <xdr:cNvSpPr/>
      </xdr:nvSpPr>
      <xdr:spPr>
        <a:xfrm>
          <a:off x="3489960" y="368808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24</xdr:row>
      <xdr:rowOff>7620</xdr:rowOff>
    </xdr:from>
    <xdr:to>
      <xdr:col>2</xdr:col>
      <xdr:colOff>0</xdr:colOff>
      <xdr:row>24</xdr:row>
      <xdr:rowOff>129540</xdr:rowOff>
    </xdr:to>
    <xdr:sp macro="" textlink="">
      <xdr:nvSpPr>
        <xdr:cNvPr id="29" name="Rectangle 28"/>
        <xdr:cNvSpPr/>
      </xdr:nvSpPr>
      <xdr:spPr>
        <a:xfrm>
          <a:off x="3489960" y="405384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19</xdr:row>
      <xdr:rowOff>7620</xdr:rowOff>
    </xdr:from>
    <xdr:to>
      <xdr:col>2</xdr:col>
      <xdr:colOff>0</xdr:colOff>
      <xdr:row>19</xdr:row>
      <xdr:rowOff>129540</xdr:rowOff>
    </xdr:to>
    <xdr:sp macro="" textlink="">
      <xdr:nvSpPr>
        <xdr:cNvPr id="30" name="Rectangle 29"/>
        <xdr:cNvSpPr/>
      </xdr:nvSpPr>
      <xdr:spPr>
        <a:xfrm>
          <a:off x="3489960" y="35052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0</xdr:colOff>
      <xdr:row>26</xdr:row>
      <xdr:rowOff>0</xdr:rowOff>
    </xdr:from>
    <xdr:to>
      <xdr:col>1</xdr:col>
      <xdr:colOff>1836420</xdr:colOff>
      <xdr:row>28</xdr:row>
      <xdr:rowOff>31569</xdr:rowOff>
    </xdr:to>
    <xdr:sp macro="[0]!Results" textlink="">
      <xdr:nvSpPr>
        <xdr:cNvPr id="31" name="Bevel 30"/>
        <xdr:cNvSpPr/>
      </xdr:nvSpPr>
      <xdr:spPr>
        <a:xfrm>
          <a:off x="525780" y="4419600"/>
          <a:ext cx="1836420" cy="397329"/>
        </a:xfrm>
        <a:prstGeom prst="bevel">
          <a:avLst/>
        </a:prstGeom>
        <a:solidFill>
          <a:schemeClr val="accent2"/>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400" b="1"/>
            <a:t>Results</a:t>
          </a:r>
        </a:p>
      </xdr:txBody>
    </xdr:sp>
    <xdr:clientData/>
  </xdr:twoCellAnchor>
  <xdr:twoCellAnchor editAs="oneCell">
    <xdr:from>
      <xdr:col>0</xdr:col>
      <xdr:colOff>15240</xdr:colOff>
      <xdr:row>0</xdr:row>
      <xdr:rowOff>30480</xdr:rowOff>
    </xdr:from>
    <xdr:to>
      <xdr:col>0</xdr:col>
      <xdr:colOff>449580</xdr:colOff>
      <xdr:row>2</xdr:row>
      <xdr:rowOff>50827</xdr:rowOff>
    </xdr:to>
    <xdr:pic>
      <xdr:nvPicPr>
        <xdr:cNvPr id="32" name="Picture 31" descr="Brewers Associ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 y="30480"/>
          <a:ext cx="434340" cy="48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2964180</xdr:colOff>
      <xdr:row>5</xdr:row>
      <xdr:rowOff>7620</xdr:rowOff>
    </xdr:from>
    <xdr:to>
      <xdr:col>2</xdr:col>
      <xdr:colOff>0</xdr:colOff>
      <xdr:row>5</xdr:row>
      <xdr:rowOff>129540</xdr:rowOff>
    </xdr:to>
    <xdr:sp macro="" textlink="">
      <xdr:nvSpPr>
        <xdr:cNvPr id="33" name="Rectangle 32"/>
        <xdr:cNvSpPr/>
      </xdr:nvSpPr>
      <xdr:spPr>
        <a:xfrm>
          <a:off x="3489960" y="112014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7</xdr:row>
      <xdr:rowOff>7620</xdr:rowOff>
    </xdr:from>
    <xdr:to>
      <xdr:col>2</xdr:col>
      <xdr:colOff>0</xdr:colOff>
      <xdr:row>7</xdr:row>
      <xdr:rowOff>129540</xdr:rowOff>
    </xdr:to>
    <xdr:sp macro="" textlink="">
      <xdr:nvSpPr>
        <xdr:cNvPr id="34" name="Rectangle 33"/>
        <xdr:cNvSpPr/>
      </xdr:nvSpPr>
      <xdr:spPr>
        <a:xfrm>
          <a:off x="3489960" y="14859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14</xdr:row>
      <xdr:rowOff>7620</xdr:rowOff>
    </xdr:from>
    <xdr:to>
      <xdr:col>2</xdr:col>
      <xdr:colOff>0</xdr:colOff>
      <xdr:row>14</xdr:row>
      <xdr:rowOff>129540</xdr:rowOff>
    </xdr:to>
    <xdr:sp macro="" textlink="">
      <xdr:nvSpPr>
        <xdr:cNvPr id="35" name="Rectangle 34"/>
        <xdr:cNvSpPr/>
      </xdr:nvSpPr>
      <xdr:spPr>
        <a:xfrm>
          <a:off x="3489960" y="25908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15</xdr:row>
      <xdr:rowOff>7620</xdr:rowOff>
    </xdr:from>
    <xdr:to>
      <xdr:col>2</xdr:col>
      <xdr:colOff>0</xdr:colOff>
      <xdr:row>15</xdr:row>
      <xdr:rowOff>129540</xdr:rowOff>
    </xdr:to>
    <xdr:sp macro="" textlink="">
      <xdr:nvSpPr>
        <xdr:cNvPr id="36" name="Rectangle 35"/>
        <xdr:cNvSpPr/>
      </xdr:nvSpPr>
      <xdr:spPr>
        <a:xfrm>
          <a:off x="3489960" y="277368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17</xdr:row>
      <xdr:rowOff>7620</xdr:rowOff>
    </xdr:from>
    <xdr:to>
      <xdr:col>2</xdr:col>
      <xdr:colOff>0</xdr:colOff>
      <xdr:row>17</xdr:row>
      <xdr:rowOff>129540</xdr:rowOff>
    </xdr:to>
    <xdr:sp macro="" textlink="">
      <xdr:nvSpPr>
        <xdr:cNvPr id="37" name="Rectangle 36"/>
        <xdr:cNvSpPr/>
      </xdr:nvSpPr>
      <xdr:spPr>
        <a:xfrm>
          <a:off x="3489960" y="313944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21</xdr:row>
      <xdr:rowOff>7620</xdr:rowOff>
    </xdr:from>
    <xdr:to>
      <xdr:col>2</xdr:col>
      <xdr:colOff>0</xdr:colOff>
      <xdr:row>21</xdr:row>
      <xdr:rowOff>129540</xdr:rowOff>
    </xdr:to>
    <xdr:sp macro="" textlink="">
      <xdr:nvSpPr>
        <xdr:cNvPr id="38" name="Rectangle 37"/>
        <xdr:cNvSpPr/>
      </xdr:nvSpPr>
      <xdr:spPr>
        <a:xfrm>
          <a:off x="3489960" y="368808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24</xdr:row>
      <xdr:rowOff>7620</xdr:rowOff>
    </xdr:from>
    <xdr:to>
      <xdr:col>2</xdr:col>
      <xdr:colOff>0</xdr:colOff>
      <xdr:row>24</xdr:row>
      <xdr:rowOff>129540</xdr:rowOff>
    </xdr:to>
    <xdr:sp macro="" textlink="">
      <xdr:nvSpPr>
        <xdr:cNvPr id="39" name="Rectangle 38"/>
        <xdr:cNvSpPr/>
      </xdr:nvSpPr>
      <xdr:spPr>
        <a:xfrm>
          <a:off x="3489960" y="405384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19</xdr:row>
      <xdr:rowOff>7620</xdr:rowOff>
    </xdr:from>
    <xdr:to>
      <xdr:col>2</xdr:col>
      <xdr:colOff>0</xdr:colOff>
      <xdr:row>19</xdr:row>
      <xdr:rowOff>129540</xdr:rowOff>
    </xdr:to>
    <xdr:sp macro="" textlink="">
      <xdr:nvSpPr>
        <xdr:cNvPr id="40" name="Rectangle 39"/>
        <xdr:cNvSpPr/>
      </xdr:nvSpPr>
      <xdr:spPr>
        <a:xfrm>
          <a:off x="3489960" y="35052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0</xdr:colOff>
      <xdr:row>26</xdr:row>
      <xdr:rowOff>0</xdr:rowOff>
    </xdr:from>
    <xdr:to>
      <xdr:col>1</xdr:col>
      <xdr:colOff>1836420</xdr:colOff>
      <xdr:row>28</xdr:row>
      <xdr:rowOff>31569</xdr:rowOff>
    </xdr:to>
    <xdr:sp macro="[0]!Results" textlink="">
      <xdr:nvSpPr>
        <xdr:cNvPr id="41" name="Bevel 40"/>
        <xdr:cNvSpPr/>
      </xdr:nvSpPr>
      <xdr:spPr>
        <a:xfrm>
          <a:off x="525780" y="4419600"/>
          <a:ext cx="1836420" cy="397329"/>
        </a:xfrm>
        <a:prstGeom prst="bevel">
          <a:avLst/>
        </a:prstGeom>
        <a:solidFill>
          <a:schemeClr val="accent2"/>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400" b="1"/>
            <a:t>Results</a:t>
          </a:r>
        </a:p>
      </xdr:txBody>
    </xdr:sp>
    <xdr:clientData/>
  </xdr:twoCellAnchor>
  <xdr:twoCellAnchor editAs="oneCell">
    <xdr:from>
      <xdr:col>0</xdr:col>
      <xdr:colOff>15240</xdr:colOff>
      <xdr:row>0</xdr:row>
      <xdr:rowOff>30480</xdr:rowOff>
    </xdr:from>
    <xdr:to>
      <xdr:col>0</xdr:col>
      <xdr:colOff>449580</xdr:colOff>
      <xdr:row>2</xdr:row>
      <xdr:rowOff>50827</xdr:rowOff>
    </xdr:to>
    <xdr:pic>
      <xdr:nvPicPr>
        <xdr:cNvPr id="42" name="Picture 41" descr="Brewers Associ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 y="30480"/>
          <a:ext cx="434340" cy="48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2964180</xdr:colOff>
      <xdr:row>5</xdr:row>
      <xdr:rowOff>7620</xdr:rowOff>
    </xdr:from>
    <xdr:to>
      <xdr:col>2</xdr:col>
      <xdr:colOff>0</xdr:colOff>
      <xdr:row>5</xdr:row>
      <xdr:rowOff>129540</xdr:rowOff>
    </xdr:to>
    <xdr:sp macro="" textlink="">
      <xdr:nvSpPr>
        <xdr:cNvPr id="43" name="Rectangle 42"/>
        <xdr:cNvSpPr/>
      </xdr:nvSpPr>
      <xdr:spPr>
        <a:xfrm>
          <a:off x="3489960" y="112014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7</xdr:row>
      <xdr:rowOff>7620</xdr:rowOff>
    </xdr:from>
    <xdr:to>
      <xdr:col>2</xdr:col>
      <xdr:colOff>0</xdr:colOff>
      <xdr:row>7</xdr:row>
      <xdr:rowOff>129540</xdr:rowOff>
    </xdr:to>
    <xdr:sp macro="" textlink="">
      <xdr:nvSpPr>
        <xdr:cNvPr id="44" name="Rectangle 43"/>
        <xdr:cNvSpPr/>
      </xdr:nvSpPr>
      <xdr:spPr>
        <a:xfrm>
          <a:off x="3489960" y="14859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14</xdr:row>
      <xdr:rowOff>7620</xdr:rowOff>
    </xdr:from>
    <xdr:to>
      <xdr:col>2</xdr:col>
      <xdr:colOff>0</xdr:colOff>
      <xdr:row>14</xdr:row>
      <xdr:rowOff>129540</xdr:rowOff>
    </xdr:to>
    <xdr:sp macro="" textlink="">
      <xdr:nvSpPr>
        <xdr:cNvPr id="45" name="Rectangle 44"/>
        <xdr:cNvSpPr/>
      </xdr:nvSpPr>
      <xdr:spPr>
        <a:xfrm>
          <a:off x="3489960" y="25908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15</xdr:row>
      <xdr:rowOff>7620</xdr:rowOff>
    </xdr:from>
    <xdr:to>
      <xdr:col>2</xdr:col>
      <xdr:colOff>0</xdr:colOff>
      <xdr:row>15</xdr:row>
      <xdr:rowOff>129540</xdr:rowOff>
    </xdr:to>
    <xdr:sp macro="" textlink="">
      <xdr:nvSpPr>
        <xdr:cNvPr id="46" name="Rectangle 45"/>
        <xdr:cNvSpPr/>
      </xdr:nvSpPr>
      <xdr:spPr>
        <a:xfrm>
          <a:off x="3489960" y="277368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17</xdr:row>
      <xdr:rowOff>7620</xdr:rowOff>
    </xdr:from>
    <xdr:to>
      <xdr:col>2</xdr:col>
      <xdr:colOff>0</xdr:colOff>
      <xdr:row>17</xdr:row>
      <xdr:rowOff>129540</xdr:rowOff>
    </xdr:to>
    <xdr:sp macro="" textlink="">
      <xdr:nvSpPr>
        <xdr:cNvPr id="47" name="Rectangle 46"/>
        <xdr:cNvSpPr/>
      </xdr:nvSpPr>
      <xdr:spPr>
        <a:xfrm>
          <a:off x="3489960" y="313944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21</xdr:row>
      <xdr:rowOff>7620</xdr:rowOff>
    </xdr:from>
    <xdr:to>
      <xdr:col>2</xdr:col>
      <xdr:colOff>0</xdr:colOff>
      <xdr:row>21</xdr:row>
      <xdr:rowOff>129540</xdr:rowOff>
    </xdr:to>
    <xdr:sp macro="" textlink="">
      <xdr:nvSpPr>
        <xdr:cNvPr id="48" name="Rectangle 47"/>
        <xdr:cNvSpPr/>
      </xdr:nvSpPr>
      <xdr:spPr>
        <a:xfrm>
          <a:off x="3489960" y="368808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24</xdr:row>
      <xdr:rowOff>7620</xdr:rowOff>
    </xdr:from>
    <xdr:to>
      <xdr:col>2</xdr:col>
      <xdr:colOff>0</xdr:colOff>
      <xdr:row>24</xdr:row>
      <xdr:rowOff>129540</xdr:rowOff>
    </xdr:to>
    <xdr:sp macro="" textlink="">
      <xdr:nvSpPr>
        <xdr:cNvPr id="49" name="Rectangle 48"/>
        <xdr:cNvSpPr/>
      </xdr:nvSpPr>
      <xdr:spPr>
        <a:xfrm>
          <a:off x="3489960" y="405384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2964180</xdr:colOff>
      <xdr:row>19</xdr:row>
      <xdr:rowOff>7620</xdr:rowOff>
    </xdr:from>
    <xdr:to>
      <xdr:col>2</xdr:col>
      <xdr:colOff>0</xdr:colOff>
      <xdr:row>19</xdr:row>
      <xdr:rowOff>129540</xdr:rowOff>
    </xdr:to>
    <xdr:sp macro="" textlink="">
      <xdr:nvSpPr>
        <xdr:cNvPr id="50" name="Rectangle 49"/>
        <xdr:cNvSpPr/>
      </xdr:nvSpPr>
      <xdr:spPr>
        <a:xfrm>
          <a:off x="3489960" y="3505200"/>
          <a:ext cx="129540" cy="12192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xdr:from>
      <xdr:col>1</xdr:col>
      <xdr:colOff>0</xdr:colOff>
      <xdr:row>26</xdr:row>
      <xdr:rowOff>0</xdr:rowOff>
    </xdr:from>
    <xdr:to>
      <xdr:col>1</xdr:col>
      <xdr:colOff>1836420</xdr:colOff>
      <xdr:row>28</xdr:row>
      <xdr:rowOff>31569</xdr:rowOff>
    </xdr:to>
    <xdr:sp macro="[0]!Results" textlink="">
      <xdr:nvSpPr>
        <xdr:cNvPr id="51" name="Bevel 50"/>
        <xdr:cNvSpPr/>
      </xdr:nvSpPr>
      <xdr:spPr>
        <a:xfrm>
          <a:off x="525780" y="4419600"/>
          <a:ext cx="1836420" cy="397329"/>
        </a:xfrm>
        <a:prstGeom prst="bevel">
          <a:avLst/>
        </a:prstGeom>
        <a:solidFill>
          <a:schemeClr val="accent2"/>
        </a:solidFill>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400" b="1"/>
            <a:t>Results</a:t>
          </a:r>
        </a:p>
      </xdr:txBody>
    </xdr:sp>
    <xdr:clientData/>
  </xdr:twoCellAnchor>
  <xdr:twoCellAnchor editAs="oneCell">
    <xdr:from>
      <xdr:col>7</xdr:col>
      <xdr:colOff>434340</xdr:colOff>
      <xdr:row>25</xdr:row>
      <xdr:rowOff>99060</xdr:rowOff>
    </xdr:from>
    <xdr:to>
      <xdr:col>7</xdr:col>
      <xdr:colOff>876300</xdr:colOff>
      <xdr:row>27</xdr:row>
      <xdr:rowOff>176816</xdr:rowOff>
    </xdr:to>
    <xdr:pic macro="[0]!Show_Print_Window">
      <xdr:nvPicPr>
        <xdr:cNvPr id="52" name="Picture 16" descr="http://png-1.findicons.com/files/icons/653/the_spherical/128/printer.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58200" y="4335780"/>
          <a:ext cx="441960" cy="4435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7.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1</xdr:col>
      <xdr:colOff>314960</xdr:colOff>
      <xdr:row>2</xdr:row>
      <xdr:rowOff>116300</xdr:rowOff>
    </xdr:to>
    <xdr:pic>
      <xdr:nvPicPr>
        <xdr:cNvPr id="3" name="Picture 2" descr="Brewers Associa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 y="50800"/>
          <a:ext cx="386080" cy="431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985520</xdr:colOff>
      <xdr:row>3</xdr:row>
      <xdr:rowOff>10160</xdr:rowOff>
    </xdr:from>
    <xdr:to>
      <xdr:col>2</xdr:col>
      <xdr:colOff>1196340</xdr:colOff>
      <xdr:row>3</xdr:row>
      <xdr:rowOff>203200</xdr:rowOff>
    </xdr:to>
    <xdr:sp macro="" textlink="">
      <xdr:nvSpPr>
        <xdr:cNvPr id="4" name="Rectangle 3"/>
        <xdr:cNvSpPr/>
      </xdr:nvSpPr>
      <xdr:spPr>
        <a:xfrm>
          <a:off x="2438400" y="568960"/>
          <a:ext cx="210820" cy="193040"/>
        </a:xfrm>
        <a:prstGeom prst="rect">
          <a:avLst/>
        </a:prstGeom>
        <a:solidFill>
          <a:sysClr val="window" lastClr="FFFFFF"/>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US" sz="1000">
              <a:solidFill>
                <a:schemeClr val="accent2">
                  <a:lumMod val="75000"/>
                </a:schemeClr>
              </a:solidFill>
              <a:latin typeface="Arial Black" pitchFamily="34" charset="0"/>
            </a:rPr>
            <a:t>?</a:t>
          </a:r>
        </a:p>
      </xdr:txBody>
    </xdr:sp>
    <xdr:clientData/>
  </xdr:twoCellAnchor>
  <xdr:twoCellAnchor editAs="oneCell">
    <xdr:from>
      <xdr:col>1</xdr:col>
      <xdr:colOff>50800</xdr:colOff>
      <xdr:row>16</xdr:row>
      <xdr:rowOff>152400</xdr:rowOff>
    </xdr:from>
    <xdr:to>
      <xdr:col>8</xdr:col>
      <xdr:colOff>377672</xdr:colOff>
      <xdr:row>35</xdr:row>
      <xdr:rowOff>152400</xdr:rowOff>
    </xdr:to>
    <xdr:pic>
      <xdr:nvPicPr>
        <xdr:cNvPr id="5" name="Picture 4"/>
        <xdr:cNvPicPr>
          <a:picLocks noChangeAspect="1"/>
        </xdr:cNvPicPr>
      </xdr:nvPicPr>
      <xdr:blipFill>
        <a:blip xmlns:r="http://schemas.openxmlformats.org/officeDocument/2006/relationships" r:embed="rId2"/>
        <a:stretch>
          <a:fillRect/>
        </a:stretch>
      </xdr:blipFill>
      <xdr:spPr>
        <a:xfrm>
          <a:off x="172720" y="5994400"/>
          <a:ext cx="9013672" cy="3474720"/>
        </a:xfrm>
        <a:prstGeom prst="rect">
          <a:avLst/>
        </a:prstGeom>
      </xdr:spPr>
    </xdr:pic>
    <xdr:clientData/>
  </xdr:twoCellAnchor>
  <xdr:twoCellAnchor editAs="oneCell">
    <xdr:from>
      <xdr:col>11</xdr:col>
      <xdr:colOff>1615440</xdr:colOff>
      <xdr:row>11</xdr:row>
      <xdr:rowOff>60959</xdr:rowOff>
    </xdr:from>
    <xdr:to>
      <xdr:col>11</xdr:col>
      <xdr:colOff>2169160</xdr:colOff>
      <xdr:row>14</xdr:row>
      <xdr:rowOff>67988</xdr:rowOff>
    </xdr:to>
    <xdr:pic macro="[0]!Show_Print_Window">
      <xdr:nvPicPr>
        <xdr:cNvPr id="6" name="Picture 16" descr="http://png-1.findicons.com/files/icons/653/the_spherical/128/printer.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898880" y="4907279"/>
          <a:ext cx="553720" cy="555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6:B24"/>
  <sheetViews>
    <sheetView showGridLines="0" showRowColHeaders="0" tabSelected="1" zoomScaleNormal="100" workbookViewId="0">
      <selection activeCell="B12" sqref="B12"/>
    </sheetView>
  </sheetViews>
  <sheetFormatPr defaultRowHeight="12.75" x14ac:dyDescent="0.2"/>
  <cols>
    <col min="1" max="1" width="2.28515625" style="3" customWidth="1"/>
    <col min="2" max="2" width="125.5703125" style="3" customWidth="1"/>
    <col min="3" max="256" width="8.85546875" style="3"/>
    <col min="257" max="257" width="2.28515625" style="3" customWidth="1"/>
    <col min="258" max="258" width="125.5703125" style="3" customWidth="1"/>
    <col min="259" max="512" width="8.85546875" style="3"/>
    <col min="513" max="513" width="2.28515625" style="3" customWidth="1"/>
    <col min="514" max="514" width="125.5703125" style="3" customWidth="1"/>
    <col min="515" max="768" width="8.85546875" style="3"/>
    <col min="769" max="769" width="2.28515625" style="3" customWidth="1"/>
    <col min="770" max="770" width="125.5703125" style="3" customWidth="1"/>
    <col min="771" max="1024" width="8.85546875" style="3"/>
    <col min="1025" max="1025" width="2.28515625" style="3" customWidth="1"/>
    <col min="1026" max="1026" width="125.5703125" style="3" customWidth="1"/>
    <col min="1027" max="1280" width="8.85546875" style="3"/>
    <col min="1281" max="1281" width="2.28515625" style="3" customWidth="1"/>
    <col min="1282" max="1282" width="125.5703125" style="3" customWidth="1"/>
    <col min="1283" max="1536" width="8.85546875" style="3"/>
    <col min="1537" max="1537" width="2.28515625" style="3" customWidth="1"/>
    <col min="1538" max="1538" width="125.5703125" style="3" customWidth="1"/>
    <col min="1539" max="1792" width="8.85546875" style="3"/>
    <col min="1793" max="1793" width="2.28515625" style="3" customWidth="1"/>
    <col min="1794" max="1794" width="125.5703125" style="3" customWidth="1"/>
    <col min="1795" max="2048" width="8.85546875" style="3"/>
    <col min="2049" max="2049" width="2.28515625" style="3" customWidth="1"/>
    <col min="2050" max="2050" width="125.5703125" style="3" customWidth="1"/>
    <col min="2051" max="2304" width="8.85546875" style="3"/>
    <col min="2305" max="2305" width="2.28515625" style="3" customWidth="1"/>
    <col min="2306" max="2306" width="125.5703125" style="3" customWidth="1"/>
    <col min="2307" max="2560" width="8.85546875" style="3"/>
    <col min="2561" max="2561" width="2.28515625" style="3" customWidth="1"/>
    <col min="2562" max="2562" width="125.5703125" style="3" customWidth="1"/>
    <col min="2563" max="2816" width="8.85546875" style="3"/>
    <col min="2817" max="2817" width="2.28515625" style="3" customWidth="1"/>
    <col min="2818" max="2818" width="125.5703125" style="3" customWidth="1"/>
    <col min="2819" max="3072" width="8.85546875" style="3"/>
    <col min="3073" max="3073" width="2.28515625" style="3" customWidth="1"/>
    <col min="3074" max="3074" width="125.5703125" style="3" customWidth="1"/>
    <col min="3075" max="3328" width="8.85546875" style="3"/>
    <col min="3329" max="3329" width="2.28515625" style="3" customWidth="1"/>
    <col min="3330" max="3330" width="125.5703125" style="3" customWidth="1"/>
    <col min="3331" max="3584" width="8.85546875" style="3"/>
    <col min="3585" max="3585" width="2.28515625" style="3" customWidth="1"/>
    <col min="3586" max="3586" width="125.5703125" style="3" customWidth="1"/>
    <col min="3587" max="3840" width="8.85546875" style="3"/>
    <col min="3841" max="3841" width="2.28515625" style="3" customWidth="1"/>
    <col min="3842" max="3842" width="125.5703125" style="3" customWidth="1"/>
    <col min="3843" max="4096" width="8.85546875" style="3"/>
    <col min="4097" max="4097" width="2.28515625" style="3" customWidth="1"/>
    <col min="4098" max="4098" width="125.5703125" style="3" customWidth="1"/>
    <col min="4099" max="4352" width="8.85546875" style="3"/>
    <col min="4353" max="4353" width="2.28515625" style="3" customWidth="1"/>
    <col min="4354" max="4354" width="125.5703125" style="3" customWidth="1"/>
    <col min="4355" max="4608" width="8.85546875" style="3"/>
    <col min="4609" max="4609" width="2.28515625" style="3" customWidth="1"/>
    <col min="4610" max="4610" width="125.5703125" style="3" customWidth="1"/>
    <col min="4611" max="4864" width="8.85546875" style="3"/>
    <col min="4865" max="4865" width="2.28515625" style="3" customWidth="1"/>
    <col min="4866" max="4866" width="125.5703125" style="3" customWidth="1"/>
    <col min="4867" max="5120" width="8.85546875" style="3"/>
    <col min="5121" max="5121" width="2.28515625" style="3" customWidth="1"/>
    <col min="5122" max="5122" width="125.5703125" style="3" customWidth="1"/>
    <col min="5123" max="5376" width="8.85546875" style="3"/>
    <col min="5377" max="5377" width="2.28515625" style="3" customWidth="1"/>
    <col min="5378" max="5378" width="125.5703125" style="3" customWidth="1"/>
    <col min="5379" max="5632" width="8.85546875" style="3"/>
    <col min="5633" max="5633" width="2.28515625" style="3" customWidth="1"/>
    <col min="5634" max="5634" width="125.5703125" style="3" customWidth="1"/>
    <col min="5635" max="5888" width="8.85546875" style="3"/>
    <col min="5889" max="5889" width="2.28515625" style="3" customWidth="1"/>
    <col min="5890" max="5890" width="125.5703125" style="3" customWidth="1"/>
    <col min="5891" max="6144" width="8.85546875" style="3"/>
    <col min="6145" max="6145" width="2.28515625" style="3" customWidth="1"/>
    <col min="6146" max="6146" width="125.5703125" style="3" customWidth="1"/>
    <col min="6147" max="6400" width="8.85546875" style="3"/>
    <col min="6401" max="6401" width="2.28515625" style="3" customWidth="1"/>
    <col min="6402" max="6402" width="125.5703125" style="3" customWidth="1"/>
    <col min="6403" max="6656" width="8.85546875" style="3"/>
    <col min="6657" max="6657" width="2.28515625" style="3" customWidth="1"/>
    <col min="6658" max="6658" width="125.5703125" style="3" customWidth="1"/>
    <col min="6659" max="6912" width="8.85546875" style="3"/>
    <col min="6913" max="6913" width="2.28515625" style="3" customWidth="1"/>
    <col min="6914" max="6914" width="125.5703125" style="3" customWidth="1"/>
    <col min="6915" max="7168" width="8.85546875" style="3"/>
    <col min="7169" max="7169" width="2.28515625" style="3" customWidth="1"/>
    <col min="7170" max="7170" width="125.5703125" style="3" customWidth="1"/>
    <col min="7171" max="7424" width="8.85546875" style="3"/>
    <col min="7425" max="7425" width="2.28515625" style="3" customWidth="1"/>
    <col min="7426" max="7426" width="125.5703125" style="3" customWidth="1"/>
    <col min="7427" max="7680" width="8.85546875" style="3"/>
    <col min="7681" max="7681" width="2.28515625" style="3" customWidth="1"/>
    <col min="7682" max="7682" width="125.5703125" style="3" customWidth="1"/>
    <col min="7683" max="7936" width="8.85546875" style="3"/>
    <col min="7937" max="7937" width="2.28515625" style="3" customWidth="1"/>
    <col min="7938" max="7938" width="125.5703125" style="3" customWidth="1"/>
    <col min="7939" max="8192" width="8.85546875" style="3"/>
    <col min="8193" max="8193" width="2.28515625" style="3" customWidth="1"/>
    <col min="8194" max="8194" width="125.5703125" style="3" customWidth="1"/>
    <col min="8195" max="8448" width="8.85546875" style="3"/>
    <col min="8449" max="8449" width="2.28515625" style="3" customWidth="1"/>
    <col min="8450" max="8450" width="125.5703125" style="3" customWidth="1"/>
    <col min="8451" max="8704" width="8.85546875" style="3"/>
    <col min="8705" max="8705" width="2.28515625" style="3" customWidth="1"/>
    <col min="8706" max="8706" width="125.5703125" style="3" customWidth="1"/>
    <col min="8707" max="8960" width="8.85546875" style="3"/>
    <col min="8961" max="8961" width="2.28515625" style="3" customWidth="1"/>
    <col min="8962" max="8962" width="125.5703125" style="3" customWidth="1"/>
    <col min="8963" max="9216" width="8.85546875" style="3"/>
    <col min="9217" max="9217" width="2.28515625" style="3" customWidth="1"/>
    <col min="9218" max="9218" width="125.5703125" style="3" customWidth="1"/>
    <col min="9219" max="9472" width="8.85546875" style="3"/>
    <col min="9473" max="9473" width="2.28515625" style="3" customWidth="1"/>
    <col min="9474" max="9474" width="125.5703125" style="3" customWidth="1"/>
    <col min="9475" max="9728" width="8.85546875" style="3"/>
    <col min="9729" max="9729" width="2.28515625" style="3" customWidth="1"/>
    <col min="9730" max="9730" width="125.5703125" style="3" customWidth="1"/>
    <col min="9731" max="9984" width="8.85546875" style="3"/>
    <col min="9985" max="9985" width="2.28515625" style="3" customWidth="1"/>
    <col min="9986" max="9986" width="125.5703125" style="3" customWidth="1"/>
    <col min="9987" max="10240" width="8.85546875" style="3"/>
    <col min="10241" max="10241" width="2.28515625" style="3" customWidth="1"/>
    <col min="10242" max="10242" width="125.5703125" style="3" customWidth="1"/>
    <col min="10243" max="10496" width="8.85546875" style="3"/>
    <col min="10497" max="10497" width="2.28515625" style="3" customWidth="1"/>
    <col min="10498" max="10498" width="125.5703125" style="3" customWidth="1"/>
    <col min="10499" max="10752" width="8.85546875" style="3"/>
    <col min="10753" max="10753" width="2.28515625" style="3" customWidth="1"/>
    <col min="10754" max="10754" width="125.5703125" style="3" customWidth="1"/>
    <col min="10755" max="11008" width="8.85546875" style="3"/>
    <col min="11009" max="11009" width="2.28515625" style="3" customWidth="1"/>
    <col min="11010" max="11010" width="125.5703125" style="3" customWidth="1"/>
    <col min="11011" max="11264" width="8.85546875" style="3"/>
    <col min="11265" max="11265" width="2.28515625" style="3" customWidth="1"/>
    <col min="11266" max="11266" width="125.5703125" style="3" customWidth="1"/>
    <col min="11267" max="11520" width="8.85546875" style="3"/>
    <col min="11521" max="11521" width="2.28515625" style="3" customWidth="1"/>
    <col min="11522" max="11522" width="125.5703125" style="3" customWidth="1"/>
    <col min="11523" max="11776" width="8.85546875" style="3"/>
    <col min="11777" max="11777" width="2.28515625" style="3" customWidth="1"/>
    <col min="11778" max="11778" width="125.5703125" style="3" customWidth="1"/>
    <col min="11779" max="12032" width="8.85546875" style="3"/>
    <col min="12033" max="12033" width="2.28515625" style="3" customWidth="1"/>
    <col min="12034" max="12034" width="125.5703125" style="3" customWidth="1"/>
    <col min="12035" max="12288" width="8.85546875" style="3"/>
    <col min="12289" max="12289" width="2.28515625" style="3" customWidth="1"/>
    <col min="12290" max="12290" width="125.5703125" style="3" customWidth="1"/>
    <col min="12291" max="12544" width="8.85546875" style="3"/>
    <col min="12545" max="12545" width="2.28515625" style="3" customWidth="1"/>
    <col min="12546" max="12546" width="125.5703125" style="3" customWidth="1"/>
    <col min="12547" max="12800" width="8.85546875" style="3"/>
    <col min="12801" max="12801" width="2.28515625" style="3" customWidth="1"/>
    <col min="12802" max="12802" width="125.5703125" style="3" customWidth="1"/>
    <col min="12803" max="13056" width="8.85546875" style="3"/>
    <col min="13057" max="13057" width="2.28515625" style="3" customWidth="1"/>
    <col min="13058" max="13058" width="125.5703125" style="3" customWidth="1"/>
    <col min="13059" max="13312" width="8.85546875" style="3"/>
    <col min="13313" max="13313" width="2.28515625" style="3" customWidth="1"/>
    <col min="13314" max="13314" width="125.5703125" style="3" customWidth="1"/>
    <col min="13315" max="13568" width="8.85546875" style="3"/>
    <col min="13569" max="13569" width="2.28515625" style="3" customWidth="1"/>
    <col min="13570" max="13570" width="125.5703125" style="3" customWidth="1"/>
    <col min="13571" max="13824" width="8.85546875" style="3"/>
    <col min="13825" max="13825" width="2.28515625" style="3" customWidth="1"/>
    <col min="13826" max="13826" width="125.5703125" style="3" customWidth="1"/>
    <col min="13827" max="14080" width="8.85546875" style="3"/>
    <col min="14081" max="14081" width="2.28515625" style="3" customWidth="1"/>
    <col min="14082" max="14082" width="125.5703125" style="3" customWidth="1"/>
    <col min="14083" max="14336" width="8.85546875" style="3"/>
    <col min="14337" max="14337" width="2.28515625" style="3" customWidth="1"/>
    <col min="14338" max="14338" width="125.5703125" style="3" customWidth="1"/>
    <col min="14339" max="14592" width="8.85546875" style="3"/>
    <col min="14593" max="14593" width="2.28515625" style="3" customWidth="1"/>
    <col min="14594" max="14594" width="125.5703125" style="3" customWidth="1"/>
    <col min="14595" max="14848" width="8.85546875" style="3"/>
    <col min="14849" max="14849" width="2.28515625" style="3" customWidth="1"/>
    <col min="14850" max="14850" width="125.5703125" style="3" customWidth="1"/>
    <col min="14851" max="15104" width="8.85546875" style="3"/>
    <col min="15105" max="15105" width="2.28515625" style="3" customWidth="1"/>
    <col min="15106" max="15106" width="125.5703125" style="3" customWidth="1"/>
    <col min="15107" max="15360" width="8.85546875" style="3"/>
    <col min="15361" max="15361" width="2.28515625" style="3" customWidth="1"/>
    <col min="15362" max="15362" width="125.5703125" style="3" customWidth="1"/>
    <col min="15363" max="15616" width="8.85546875" style="3"/>
    <col min="15617" max="15617" width="2.28515625" style="3" customWidth="1"/>
    <col min="15618" max="15618" width="125.5703125" style="3" customWidth="1"/>
    <col min="15619" max="15872" width="8.85546875" style="3"/>
    <col min="15873" max="15873" width="2.28515625" style="3" customWidth="1"/>
    <col min="15874" max="15874" width="125.5703125" style="3" customWidth="1"/>
    <col min="15875" max="16128" width="8.85546875" style="3"/>
    <col min="16129" max="16129" width="2.28515625" style="3" customWidth="1"/>
    <col min="16130" max="16130" width="125.5703125" style="3" customWidth="1"/>
    <col min="16131" max="16384" width="8.85546875" style="3"/>
  </cols>
  <sheetData>
    <row r="6" spans="2:2" ht="15.6" x14ac:dyDescent="0.3">
      <c r="B6" s="64" t="s">
        <v>22</v>
      </c>
    </row>
    <row r="7" spans="2:2" ht="15.6" x14ac:dyDescent="0.3">
      <c r="B7" s="65" t="s">
        <v>16</v>
      </c>
    </row>
    <row r="9" spans="2:2" ht="13.9" x14ac:dyDescent="0.3">
      <c r="B9" s="2" t="s">
        <v>17</v>
      </c>
    </row>
    <row r="10" spans="2:2" ht="29.45" customHeight="1" x14ac:dyDescent="0.2">
      <c r="B10" s="4" t="s">
        <v>110</v>
      </c>
    </row>
    <row r="11" spans="2:2" ht="13.9" x14ac:dyDescent="0.3">
      <c r="B11" s="5"/>
    </row>
    <row r="12" spans="2:2" ht="51.6" customHeight="1" x14ac:dyDescent="0.3">
      <c r="B12" s="5" t="s">
        <v>18</v>
      </c>
    </row>
    <row r="13" spans="2:2" ht="13.9" x14ac:dyDescent="0.3">
      <c r="B13" s="5"/>
    </row>
    <row r="14" spans="2:2" ht="13.9" x14ac:dyDescent="0.3">
      <c r="B14" s="5" t="s">
        <v>19</v>
      </c>
    </row>
    <row r="15" spans="2:2" ht="13.9" x14ac:dyDescent="0.3">
      <c r="B15" s="5"/>
    </row>
    <row r="16" spans="2:2" ht="13.9" x14ac:dyDescent="0.3">
      <c r="B16" s="6" t="s">
        <v>20</v>
      </c>
    </row>
    <row r="17" spans="2:2" ht="13.9" x14ac:dyDescent="0.3">
      <c r="B17" s="6"/>
    </row>
    <row r="18" spans="2:2" ht="45.6" customHeight="1" x14ac:dyDescent="0.3">
      <c r="B18" s="6" t="s">
        <v>21</v>
      </c>
    </row>
    <row r="19" spans="2:2" ht="13.9" x14ac:dyDescent="0.3">
      <c r="B19" s="6"/>
    </row>
    <row r="20" spans="2:2" ht="13.9" x14ac:dyDescent="0.3">
      <c r="B20" s="9" t="s">
        <v>90</v>
      </c>
    </row>
    <row r="21" spans="2:2" ht="13.9" x14ac:dyDescent="0.3">
      <c r="B21" s="6"/>
    </row>
    <row r="22" spans="2:2" ht="13.9" x14ac:dyDescent="0.3">
      <c r="B22" s="2"/>
    </row>
    <row r="23" spans="2:2" ht="13.9" x14ac:dyDescent="0.3">
      <c r="B23" s="5"/>
    </row>
    <row r="24" spans="2:2" ht="13.9" x14ac:dyDescent="0.3">
      <c r="B24" s="7"/>
    </row>
  </sheetData>
  <sheetProtection sheet="1" objects="1" scenarios="1"/>
  <pageMargins left="0.7" right="0.7" top="0.75" bottom="0.75" header="0.3" footer="0.3"/>
  <pageSetup scale="7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T25"/>
  <sheetViews>
    <sheetView showGridLines="0" showRowColHeaders="0" topLeftCell="A7" workbookViewId="0">
      <selection activeCell="G18" sqref="G18:H18"/>
    </sheetView>
  </sheetViews>
  <sheetFormatPr defaultColWidth="8.85546875" defaultRowHeight="15" x14ac:dyDescent="0.25"/>
  <cols>
    <col min="1" max="1" width="7.7109375" style="8" customWidth="1"/>
    <col min="2" max="2" width="45.140625" style="8" bestFit="1" customWidth="1"/>
    <col min="3" max="3" width="11.7109375" style="8" customWidth="1"/>
    <col min="4" max="4" width="14.42578125" style="8" bestFit="1" customWidth="1"/>
    <col min="5" max="5" width="11.7109375" style="8" customWidth="1"/>
    <col min="6" max="6" width="14.42578125" style="8" customWidth="1"/>
    <col min="7" max="7" width="11.7109375" style="8" customWidth="1"/>
    <col min="8" max="8" width="13.28515625" style="8" bestFit="1" customWidth="1"/>
    <col min="9" max="9" width="11.7109375" style="8" customWidth="1"/>
    <col min="10" max="15" width="8.85546875" style="8" hidden="1" customWidth="1"/>
    <col min="16" max="16" width="14.42578125" style="8" hidden="1" customWidth="1"/>
    <col min="17" max="19" width="8.85546875" style="8" hidden="1" customWidth="1"/>
    <col min="20" max="20" width="14.42578125" style="8" customWidth="1"/>
    <col min="21" max="16384" width="8.85546875" style="8"/>
  </cols>
  <sheetData>
    <row r="1" spans="2:19" thickBot="1" x14ac:dyDescent="0.35">
      <c r="M1" s="8" t="s">
        <v>0</v>
      </c>
      <c r="P1" s="8" t="s">
        <v>57</v>
      </c>
      <c r="Q1" s="8" t="s">
        <v>5</v>
      </c>
      <c r="R1" s="8" t="s">
        <v>5</v>
      </c>
    </row>
    <row r="2" spans="2:19" ht="21.6" thickBot="1" x14ac:dyDescent="0.45">
      <c r="B2" s="66" t="s">
        <v>15</v>
      </c>
      <c r="C2" s="67"/>
      <c r="D2" s="68"/>
      <c r="M2" s="8" t="s">
        <v>36</v>
      </c>
      <c r="N2" s="8" t="str">
        <f>D6</f>
        <v>Enter Quantity</v>
      </c>
      <c r="P2" s="8" t="s">
        <v>58</v>
      </c>
      <c r="Q2" s="8" t="str">
        <f>IF(D6="Enter Quantity","-",D6-D15)</f>
        <v>-</v>
      </c>
      <c r="R2" s="20" t="e">
        <f>D7/D6</f>
        <v>#VALUE!</v>
      </c>
      <c r="S2" s="8" t="s">
        <v>61</v>
      </c>
    </row>
    <row r="3" spans="2:19" ht="21.6" thickBot="1" x14ac:dyDescent="0.45">
      <c r="B3" s="22"/>
      <c r="C3" s="22"/>
      <c r="D3" s="22"/>
      <c r="J3" s="8" t="s">
        <v>0</v>
      </c>
      <c r="K3" s="8" t="s">
        <v>5</v>
      </c>
      <c r="M3" s="8" t="s">
        <v>38</v>
      </c>
      <c r="N3" s="8" t="str">
        <f>D6</f>
        <v>Enter Quantity</v>
      </c>
      <c r="P3" s="8" t="s">
        <v>59</v>
      </c>
      <c r="Q3" s="8" t="str">
        <f>IF(D8="Enter Quantity","-",D8-D15)</f>
        <v>-</v>
      </c>
      <c r="R3" s="20" t="e">
        <f>D9/D8</f>
        <v>#VALUE!</v>
      </c>
      <c r="S3" s="8" t="s">
        <v>61</v>
      </c>
    </row>
    <row r="4" spans="2:19" thickBot="1" x14ac:dyDescent="0.35">
      <c r="B4" s="71" t="s">
        <v>12</v>
      </c>
      <c r="C4" s="72"/>
      <c r="D4" s="73"/>
      <c r="J4" s="8" t="s">
        <v>3</v>
      </c>
      <c r="K4" s="8">
        <v>1</v>
      </c>
      <c r="M4" s="8" t="s">
        <v>37</v>
      </c>
      <c r="N4" s="8" t="str">
        <f>$D$10</f>
        <v>-</v>
      </c>
    </row>
    <row r="5" spans="2:19" ht="14.45" x14ac:dyDescent="0.3">
      <c r="B5" s="23"/>
      <c r="C5" s="11" t="s">
        <v>1</v>
      </c>
      <c r="D5" s="12" t="s">
        <v>32</v>
      </c>
      <c r="F5" s="76" t="s">
        <v>6</v>
      </c>
      <c r="G5" s="77"/>
      <c r="H5" s="77"/>
      <c r="I5" s="78"/>
      <c r="J5" s="8" t="s">
        <v>33</v>
      </c>
      <c r="K5" s="8">
        <v>29.307220000000001</v>
      </c>
      <c r="M5" s="8" t="s">
        <v>39</v>
      </c>
      <c r="N5" s="8" t="str">
        <f>$D$10</f>
        <v>-</v>
      </c>
    </row>
    <row r="6" spans="2:19" ht="14.45" x14ac:dyDescent="0.3">
      <c r="B6" s="10" t="s">
        <v>26</v>
      </c>
      <c r="C6" s="13" t="s">
        <v>3</v>
      </c>
      <c r="D6" s="29" t="s">
        <v>13</v>
      </c>
      <c r="F6" s="44" t="s">
        <v>5</v>
      </c>
      <c r="G6" s="85" t="s">
        <v>7</v>
      </c>
      <c r="H6" s="86"/>
      <c r="I6" s="87"/>
      <c r="J6" s="8" t="s">
        <v>35</v>
      </c>
      <c r="K6" s="8">
        <v>0.29307109999999997</v>
      </c>
      <c r="M6" s="8" t="s">
        <v>40</v>
      </c>
      <c r="N6" s="8" t="str">
        <f>$D$10</f>
        <v>-</v>
      </c>
    </row>
    <row r="7" spans="2:19" ht="14.45" x14ac:dyDescent="0.3">
      <c r="B7" s="10" t="s">
        <v>24</v>
      </c>
      <c r="C7" s="13" t="s">
        <v>2</v>
      </c>
      <c r="D7" s="30" t="s">
        <v>14</v>
      </c>
      <c r="F7" s="45" t="s">
        <v>5</v>
      </c>
      <c r="G7" s="79" t="s">
        <v>8</v>
      </c>
      <c r="H7" s="79"/>
      <c r="I7" s="80"/>
      <c r="M7" s="8" t="s">
        <v>41</v>
      </c>
      <c r="N7" s="8" t="str">
        <f>$D$10</f>
        <v>-</v>
      </c>
    </row>
    <row r="8" spans="2:19" ht="14.45" x14ac:dyDescent="0.3">
      <c r="B8" s="10" t="s">
        <v>25</v>
      </c>
      <c r="C8" s="31" t="s">
        <v>0</v>
      </c>
      <c r="D8" s="29" t="s">
        <v>13</v>
      </c>
      <c r="F8" s="46" t="s">
        <v>5</v>
      </c>
      <c r="G8" s="79" t="s">
        <v>9</v>
      </c>
      <c r="H8" s="79"/>
      <c r="I8" s="80"/>
      <c r="M8" s="8" t="s">
        <v>4</v>
      </c>
      <c r="N8" s="8" t="str">
        <f>D6</f>
        <v>Enter Quantity</v>
      </c>
    </row>
    <row r="9" spans="2:19" thickBot="1" x14ac:dyDescent="0.35">
      <c r="B9" s="10" t="s">
        <v>27</v>
      </c>
      <c r="C9" s="13" t="s">
        <v>2</v>
      </c>
      <c r="D9" s="30" t="s">
        <v>14</v>
      </c>
      <c r="F9" s="47" t="s">
        <v>5</v>
      </c>
      <c r="G9" s="81" t="s">
        <v>10</v>
      </c>
      <c r="H9" s="81"/>
      <c r="I9" s="82"/>
    </row>
    <row r="10" spans="2:19" ht="14.45" hidden="1" x14ac:dyDescent="0.3">
      <c r="B10" s="21" t="str">
        <f>VLOOKUP(C8,J3:K6,2,FALSE)</f>
        <v>-</v>
      </c>
      <c r="C10" s="13" t="s">
        <v>3</v>
      </c>
      <c r="D10" s="26" t="str">
        <f>IF(B10="-","-",D8*B10)</f>
        <v>-</v>
      </c>
    </row>
    <row r="11" spans="2:19" ht="14.45" x14ac:dyDescent="0.3">
      <c r="B11" s="10" t="s">
        <v>28</v>
      </c>
      <c r="C11" s="13" t="s">
        <v>3</v>
      </c>
      <c r="D11" s="27" t="str">
        <f>IF(D10="-","-",D6+D10)</f>
        <v>-</v>
      </c>
    </row>
    <row r="12" spans="2:19" ht="14.45" x14ac:dyDescent="0.3">
      <c r="B12" s="89" t="s">
        <v>11</v>
      </c>
      <c r="C12" s="90"/>
      <c r="D12" s="90"/>
      <c r="E12" s="90"/>
      <c r="F12" s="90"/>
      <c r="G12" s="90"/>
      <c r="H12" s="90"/>
    </row>
    <row r="13" spans="2:19" ht="14.45" x14ac:dyDescent="0.3">
      <c r="B13" s="10" t="s">
        <v>66</v>
      </c>
      <c r="C13" s="74" t="s">
        <v>82</v>
      </c>
      <c r="D13" s="75"/>
      <c r="E13" s="74" t="s">
        <v>83</v>
      </c>
      <c r="F13" s="75"/>
      <c r="G13" s="74" t="s">
        <v>105</v>
      </c>
      <c r="H13" s="75"/>
    </row>
    <row r="14" spans="2:19" ht="14.45" x14ac:dyDescent="0.3">
      <c r="B14" s="10" t="s">
        <v>64</v>
      </c>
      <c r="C14" s="69" t="s">
        <v>63</v>
      </c>
      <c r="D14" s="70"/>
      <c r="E14" s="69" t="s">
        <v>63</v>
      </c>
      <c r="F14" s="70"/>
      <c r="G14" s="69" t="s">
        <v>63</v>
      </c>
      <c r="H14" s="70"/>
    </row>
    <row r="15" spans="2:19" ht="14.45" x14ac:dyDescent="0.3">
      <c r="B15" s="10" t="s">
        <v>65</v>
      </c>
      <c r="C15" s="13" t="s">
        <v>3</v>
      </c>
      <c r="D15" s="29" t="s">
        <v>13</v>
      </c>
      <c r="E15" s="13" t="s">
        <v>3</v>
      </c>
      <c r="F15" s="32" t="s">
        <v>13</v>
      </c>
      <c r="G15" s="13" t="s">
        <v>3</v>
      </c>
      <c r="H15" s="32" t="s">
        <v>13</v>
      </c>
    </row>
    <row r="16" spans="2:19" ht="14.45" x14ac:dyDescent="0.3">
      <c r="B16" s="10" t="s">
        <v>29</v>
      </c>
      <c r="C16" s="13" t="s">
        <v>2</v>
      </c>
      <c r="D16" s="30" t="s">
        <v>14</v>
      </c>
      <c r="E16" s="13" t="s">
        <v>2</v>
      </c>
      <c r="F16" s="30" t="s">
        <v>14</v>
      </c>
      <c r="G16" s="13" t="s">
        <v>2</v>
      </c>
      <c r="H16" s="30" t="s">
        <v>14</v>
      </c>
    </row>
    <row r="17" spans="2:20" ht="14.45" customHeight="1" x14ac:dyDescent="0.3">
      <c r="B17" s="43"/>
      <c r="C17" s="88" t="s">
        <v>84</v>
      </c>
      <c r="D17" s="88"/>
      <c r="E17" s="88" t="s">
        <v>85</v>
      </c>
      <c r="F17" s="88"/>
      <c r="G17" s="88" t="s">
        <v>109</v>
      </c>
      <c r="H17" s="88"/>
    </row>
    <row r="18" spans="2:20" ht="14.45" x14ac:dyDescent="0.3">
      <c r="B18" s="10" t="s">
        <v>60</v>
      </c>
      <c r="C18" s="83" t="s">
        <v>57</v>
      </c>
      <c r="D18" s="84"/>
      <c r="E18" s="83" t="s">
        <v>57</v>
      </c>
      <c r="F18" s="84"/>
      <c r="G18" s="83" t="s">
        <v>57</v>
      </c>
      <c r="H18" s="84"/>
    </row>
    <row r="19" spans="2:20" ht="14.45" x14ac:dyDescent="0.3">
      <c r="B19" s="10" t="s">
        <v>62</v>
      </c>
      <c r="C19" s="13" t="s">
        <v>2</v>
      </c>
      <c r="D19" s="24" t="str">
        <f>IF(C18="Select Offset","-",VLOOKUP(C18,P1:R3,3,FALSE)*D15)</f>
        <v>-</v>
      </c>
      <c r="E19" s="13" t="s">
        <v>2</v>
      </c>
      <c r="F19" s="24" t="str">
        <f>IF(E18="Select Offset","-",VLOOKUP(E18,P1:R3,3,FALSE)*F15)</f>
        <v>-</v>
      </c>
      <c r="G19" s="13" t="s">
        <v>2</v>
      </c>
      <c r="H19" s="24" t="str">
        <f>IF(G18="Select Offset","-",VLOOKUP(G18,P1:R3,3,FALSE)*H15)</f>
        <v>-</v>
      </c>
    </row>
    <row r="20" spans="2:20" ht="14.45" x14ac:dyDescent="0.3">
      <c r="B20" s="10" t="s">
        <v>30</v>
      </c>
      <c r="C20" s="13" t="s">
        <v>2</v>
      </c>
      <c r="D20" s="30" t="s">
        <v>14</v>
      </c>
      <c r="E20" s="13" t="s">
        <v>2</v>
      </c>
      <c r="F20" s="30" t="s">
        <v>14</v>
      </c>
      <c r="G20" s="13" t="s">
        <v>2</v>
      </c>
      <c r="H20" s="30" t="s">
        <v>14</v>
      </c>
    </row>
    <row r="21" spans="2:20" s="1" customFormat="1" ht="14.45" hidden="1" customHeight="1" x14ac:dyDescent="0.3">
      <c r="B21" s="21"/>
      <c r="C21" s="16"/>
      <c r="D21" s="33">
        <f>IF(D20="Enter Cost",0,D20)</f>
        <v>0</v>
      </c>
      <c r="E21" s="16"/>
      <c r="F21" s="33">
        <f>IF(F20="Enter Cost",0,F20)</f>
        <v>0</v>
      </c>
      <c r="G21" s="16"/>
      <c r="H21" s="33">
        <f>IF(H20="Enter Cost",0,H20)</f>
        <v>0</v>
      </c>
      <c r="I21" s="8"/>
      <c r="J21" s="8"/>
      <c r="K21" s="8"/>
      <c r="L21" s="8"/>
      <c r="M21" s="8"/>
      <c r="N21" s="8"/>
      <c r="O21" s="8"/>
      <c r="P21" s="8"/>
      <c r="Q21" s="8"/>
      <c r="R21" s="8"/>
      <c r="S21" s="8"/>
      <c r="T21" s="8"/>
    </row>
    <row r="22" spans="2:20" ht="14.45" x14ac:dyDescent="0.3">
      <c r="B22" s="10" t="s">
        <v>68</v>
      </c>
      <c r="C22" s="13" t="s">
        <v>2</v>
      </c>
      <c r="D22" s="30" t="s">
        <v>14</v>
      </c>
      <c r="E22" s="13" t="s">
        <v>2</v>
      </c>
      <c r="F22" s="30" t="s">
        <v>14</v>
      </c>
      <c r="G22" s="13" t="s">
        <v>2</v>
      </c>
      <c r="H22" s="30" t="s">
        <v>14</v>
      </c>
    </row>
    <row r="23" spans="2:20" s="1" customFormat="1" ht="14.45" hidden="1" customHeight="1" x14ac:dyDescent="0.3">
      <c r="B23" s="21"/>
      <c r="C23" s="16"/>
      <c r="D23" s="28">
        <f>IF(D22="Enter Cost",0,D22)</f>
        <v>0</v>
      </c>
      <c r="E23" s="16"/>
      <c r="F23" s="28">
        <f>IF(F22="Enter Cost",0,F22)</f>
        <v>0</v>
      </c>
      <c r="G23" s="16"/>
      <c r="H23" s="28">
        <f>IF(H22="Enter Cost",0,H22)</f>
        <v>0</v>
      </c>
      <c r="I23" s="8"/>
      <c r="J23" s="8"/>
      <c r="K23" s="8"/>
      <c r="L23" s="8"/>
      <c r="M23" s="8"/>
      <c r="N23" s="8"/>
      <c r="O23" s="8"/>
      <c r="P23" s="8"/>
      <c r="Q23" s="8"/>
      <c r="R23" s="8"/>
      <c r="S23" s="8"/>
      <c r="T23" s="8"/>
    </row>
    <row r="24" spans="2:20" ht="14.45" x14ac:dyDescent="0.3">
      <c r="B24" s="10" t="s">
        <v>67</v>
      </c>
      <c r="C24" s="13" t="s">
        <v>2</v>
      </c>
      <c r="D24" s="24" t="str">
        <f>IF(D19="-","-",D19-D21-D23)</f>
        <v>-</v>
      </c>
      <c r="E24" s="13" t="s">
        <v>2</v>
      </c>
      <c r="F24" s="24" t="str">
        <f>IF(F19="-","-",F19-F21-F23)</f>
        <v>-</v>
      </c>
      <c r="G24" s="13" t="s">
        <v>2</v>
      </c>
      <c r="H24" s="24" t="str">
        <f>IF(H19="-","-",H19-H21-H23)</f>
        <v>-</v>
      </c>
    </row>
    <row r="25" spans="2:20" thickBot="1" x14ac:dyDescent="0.35">
      <c r="B25" s="14" t="s">
        <v>31</v>
      </c>
      <c r="C25" s="15" t="s">
        <v>23</v>
      </c>
      <c r="D25" s="25" t="str">
        <f>IF(D24="-","-",D16/D24)</f>
        <v>-</v>
      </c>
      <c r="E25" s="15" t="s">
        <v>23</v>
      </c>
      <c r="F25" s="25" t="str">
        <f>IF(F24="-","-",F16/F24)</f>
        <v>-</v>
      </c>
      <c r="G25" s="15" t="s">
        <v>23</v>
      </c>
      <c r="H25" s="25" t="str">
        <f>IF(H24="-","-",H16/H24)</f>
        <v>-</v>
      </c>
    </row>
  </sheetData>
  <mergeCells count="20">
    <mergeCell ref="C18:D18"/>
    <mergeCell ref="C13:D13"/>
    <mergeCell ref="E18:F18"/>
    <mergeCell ref="G6:I6"/>
    <mergeCell ref="G13:H13"/>
    <mergeCell ref="G14:H14"/>
    <mergeCell ref="G17:H17"/>
    <mergeCell ref="G18:H18"/>
    <mergeCell ref="B12:H12"/>
    <mergeCell ref="C17:D17"/>
    <mergeCell ref="E17:F17"/>
    <mergeCell ref="B2:D2"/>
    <mergeCell ref="C14:D14"/>
    <mergeCell ref="B4:D4"/>
    <mergeCell ref="E13:F13"/>
    <mergeCell ref="E14:F14"/>
    <mergeCell ref="F5:I5"/>
    <mergeCell ref="G7:I7"/>
    <mergeCell ref="G8:I8"/>
    <mergeCell ref="G9:I9"/>
  </mergeCells>
  <dataValidations count="3">
    <dataValidation type="list" allowBlank="1" showInputMessage="1" showErrorMessage="1" sqref="C18 E18 S18 K18 M18 O18 Q18 I18 G18">
      <formula1>$P$1:$P$3</formula1>
    </dataValidation>
    <dataValidation type="list" allowBlank="1" showInputMessage="1" showErrorMessage="1" sqref="C8">
      <formula1>$J$3:$J$6</formula1>
    </dataValidation>
    <dataValidation allowBlank="1" showInputMessage="1" sqref="C13:I13"/>
  </dataValidations>
  <pageMargins left="0.7" right="0.7" top="0.75" bottom="0.75" header="0.3" footer="0.3"/>
  <pageSetup scale="86"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T25"/>
  <sheetViews>
    <sheetView showGridLines="0" showRowColHeaders="0" topLeftCell="A7" workbookViewId="0">
      <selection activeCell="G18" sqref="G18:H18"/>
    </sheetView>
  </sheetViews>
  <sheetFormatPr defaultColWidth="8.85546875" defaultRowHeight="15" x14ac:dyDescent="0.25"/>
  <cols>
    <col min="1" max="1" width="7.7109375" style="8" customWidth="1"/>
    <col min="2" max="2" width="45.140625" style="8" bestFit="1" customWidth="1"/>
    <col min="3" max="3" width="11.7109375" style="8" customWidth="1"/>
    <col min="4" max="4" width="14.42578125" style="8" bestFit="1" customWidth="1"/>
    <col min="5" max="5" width="11.7109375" style="8" customWidth="1"/>
    <col min="6" max="6" width="14.42578125" style="8" customWidth="1"/>
    <col min="7" max="7" width="11.7109375" style="8" customWidth="1"/>
    <col min="8" max="8" width="13.28515625" style="8" bestFit="1" customWidth="1"/>
    <col min="9" max="9" width="11.7109375" style="8" customWidth="1"/>
    <col min="10" max="15" width="8.85546875" style="8" hidden="1" customWidth="1"/>
    <col min="16" max="16" width="14.42578125" style="8" hidden="1" customWidth="1"/>
    <col min="17" max="19" width="8.85546875" style="8" hidden="1" customWidth="1"/>
    <col min="20" max="20" width="14.42578125" style="8" customWidth="1"/>
    <col min="21" max="16384" width="8.85546875" style="8"/>
  </cols>
  <sheetData>
    <row r="1" spans="2:19" thickBot="1" x14ac:dyDescent="0.35">
      <c r="M1" s="8" t="s">
        <v>0</v>
      </c>
      <c r="P1" s="8" t="s">
        <v>57</v>
      </c>
      <c r="Q1" s="8" t="s">
        <v>5</v>
      </c>
      <c r="R1" s="8" t="s">
        <v>5</v>
      </c>
    </row>
    <row r="2" spans="2:19" ht="21.6" thickBot="1" x14ac:dyDescent="0.45">
      <c r="B2" s="66" t="s">
        <v>15</v>
      </c>
      <c r="C2" s="67"/>
      <c r="D2" s="68"/>
      <c r="M2" s="8" t="s">
        <v>91</v>
      </c>
      <c r="N2" s="8" t="str">
        <f>D6</f>
        <v>Enter Quantity</v>
      </c>
      <c r="P2" s="8" t="s">
        <v>58</v>
      </c>
      <c r="Q2" s="8" t="str">
        <f>IF(D6="Enter Quantity","-",D6-D15)</f>
        <v>-</v>
      </c>
      <c r="R2" s="20" t="e">
        <f>D7/D6</f>
        <v>#VALUE!</v>
      </c>
      <c r="S2" s="8" t="s">
        <v>61</v>
      </c>
    </row>
    <row r="3" spans="2:19" ht="21.6" thickBot="1" x14ac:dyDescent="0.45">
      <c r="B3" s="22"/>
      <c r="C3" s="22"/>
      <c r="D3" s="22"/>
      <c r="J3" s="8" t="s">
        <v>0</v>
      </c>
      <c r="K3" s="8" t="s">
        <v>5</v>
      </c>
      <c r="M3" s="8" t="s">
        <v>38</v>
      </c>
      <c r="N3" s="8" t="str">
        <f>D6</f>
        <v>Enter Quantity</v>
      </c>
      <c r="P3" s="8" t="s">
        <v>59</v>
      </c>
      <c r="Q3" s="8" t="str">
        <f>IF(D8="Enter Quantity","-",D8-D15)</f>
        <v>-</v>
      </c>
      <c r="R3" s="20" t="e">
        <f>D9/D8</f>
        <v>#VALUE!</v>
      </c>
      <c r="S3" s="8" t="s">
        <v>61</v>
      </c>
    </row>
    <row r="4" spans="2:19" thickBot="1" x14ac:dyDescent="0.35">
      <c r="B4" s="71" t="s">
        <v>12</v>
      </c>
      <c r="C4" s="72"/>
      <c r="D4" s="73"/>
      <c r="J4" s="8" t="s">
        <v>3</v>
      </c>
      <c r="K4" s="8">
        <v>1</v>
      </c>
      <c r="M4" s="8" t="s">
        <v>37</v>
      </c>
      <c r="N4" s="8" t="str">
        <f>$D$10</f>
        <v>-</v>
      </c>
    </row>
    <row r="5" spans="2:19" ht="14.45" x14ac:dyDescent="0.3">
      <c r="B5" s="23"/>
      <c r="C5" s="11" t="s">
        <v>1</v>
      </c>
      <c r="D5" s="12" t="s">
        <v>32</v>
      </c>
      <c r="F5" s="76" t="s">
        <v>6</v>
      </c>
      <c r="G5" s="77"/>
      <c r="H5" s="77"/>
      <c r="I5" s="78"/>
      <c r="J5" s="8" t="s">
        <v>33</v>
      </c>
      <c r="K5" s="8">
        <v>29.307220000000001</v>
      </c>
      <c r="M5" s="8" t="s">
        <v>39</v>
      </c>
      <c r="N5" s="8" t="str">
        <f>$D$10</f>
        <v>-</v>
      </c>
    </row>
    <row r="6" spans="2:19" ht="14.45" x14ac:dyDescent="0.3">
      <c r="B6" s="10" t="s">
        <v>26</v>
      </c>
      <c r="C6" s="13" t="s">
        <v>3</v>
      </c>
      <c r="D6" s="32" t="s">
        <v>13</v>
      </c>
      <c r="F6" s="44" t="s">
        <v>5</v>
      </c>
      <c r="G6" s="85" t="s">
        <v>7</v>
      </c>
      <c r="H6" s="86"/>
      <c r="I6" s="87"/>
      <c r="J6" s="8" t="s">
        <v>35</v>
      </c>
      <c r="K6" s="8">
        <v>0.29307109999999997</v>
      </c>
      <c r="M6" s="8" t="s">
        <v>40</v>
      </c>
      <c r="N6" s="8" t="str">
        <f>$D$10</f>
        <v>-</v>
      </c>
    </row>
    <row r="7" spans="2:19" ht="14.45" x14ac:dyDescent="0.3">
      <c r="B7" s="10" t="s">
        <v>24</v>
      </c>
      <c r="C7" s="13" t="s">
        <v>2</v>
      </c>
      <c r="D7" s="30" t="s">
        <v>14</v>
      </c>
      <c r="F7" s="45" t="s">
        <v>5</v>
      </c>
      <c r="G7" s="79" t="s">
        <v>8</v>
      </c>
      <c r="H7" s="79"/>
      <c r="I7" s="80"/>
      <c r="M7" s="8" t="s">
        <v>41</v>
      </c>
      <c r="N7" s="8" t="str">
        <f>$D$10</f>
        <v>-</v>
      </c>
    </row>
    <row r="8" spans="2:19" ht="14.45" x14ac:dyDescent="0.3">
      <c r="B8" s="10" t="s">
        <v>25</v>
      </c>
      <c r="C8" s="31" t="s">
        <v>0</v>
      </c>
      <c r="D8" s="32" t="s">
        <v>13</v>
      </c>
      <c r="F8" s="46" t="s">
        <v>5</v>
      </c>
      <c r="G8" s="79" t="s">
        <v>9</v>
      </c>
      <c r="H8" s="79"/>
      <c r="I8" s="80"/>
      <c r="M8" s="8" t="s">
        <v>4</v>
      </c>
      <c r="N8" s="8" t="str">
        <f>D6</f>
        <v>Enter Quantity</v>
      </c>
    </row>
    <row r="9" spans="2:19" thickBot="1" x14ac:dyDescent="0.35">
      <c r="B9" s="10" t="s">
        <v>27</v>
      </c>
      <c r="C9" s="13" t="s">
        <v>2</v>
      </c>
      <c r="D9" s="30" t="s">
        <v>14</v>
      </c>
      <c r="F9" s="47" t="s">
        <v>5</v>
      </c>
      <c r="G9" s="81" t="s">
        <v>10</v>
      </c>
      <c r="H9" s="81"/>
      <c r="I9" s="82"/>
    </row>
    <row r="10" spans="2:19" ht="14.45" hidden="1" x14ac:dyDescent="0.3">
      <c r="B10" s="21" t="str">
        <f>VLOOKUP(C8,J3:K6,2,FALSE)</f>
        <v>-</v>
      </c>
      <c r="C10" s="13" t="s">
        <v>3</v>
      </c>
      <c r="D10" s="26" t="str">
        <f>IF(B10="-","-",D8*B10)</f>
        <v>-</v>
      </c>
    </row>
    <row r="11" spans="2:19" ht="14.45" x14ac:dyDescent="0.3">
      <c r="B11" s="10" t="s">
        <v>28</v>
      </c>
      <c r="C11" s="13" t="s">
        <v>3</v>
      </c>
      <c r="D11" s="27" t="str">
        <f>IF(D10="-","-",D6+D10)</f>
        <v>-</v>
      </c>
    </row>
    <row r="12" spans="2:19" ht="14.45" x14ac:dyDescent="0.3">
      <c r="B12" s="89" t="s">
        <v>11</v>
      </c>
      <c r="C12" s="90"/>
      <c r="D12" s="90"/>
      <c r="E12" s="90"/>
      <c r="F12" s="90"/>
      <c r="G12" s="90"/>
      <c r="H12" s="90"/>
    </row>
    <row r="13" spans="2:19" ht="14.45" x14ac:dyDescent="0.3">
      <c r="B13" s="10" t="s">
        <v>66</v>
      </c>
      <c r="C13" s="74" t="s">
        <v>92</v>
      </c>
      <c r="D13" s="75"/>
      <c r="E13" s="74" t="s">
        <v>93</v>
      </c>
      <c r="F13" s="75"/>
      <c r="G13" s="74" t="s">
        <v>106</v>
      </c>
      <c r="H13" s="75"/>
    </row>
    <row r="14" spans="2:19" ht="14.45" x14ac:dyDescent="0.3">
      <c r="B14" s="10" t="s">
        <v>64</v>
      </c>
      <c r="C14" s="69" t="s">
        <v>63</v>
      </c>
      <c r="D14" s="70"/>
      <c r="E14" s="69" t="s">
        <v>63</v>
      </c>
      <c r="F14" s="70"/>
      <c r="G14" s="69" t="s">
        <v>63</v>
      </c>
      <c r="H14" s="70"/>
    </row>
    <row r="15" spans="2:19" ht="14.45" x14ac:dyDescent="0.3">
      <c r="B15" s="10" t="s">
        <v>65</v>
      </c>
      <c r="C15" s="13" t="s">
        <v>3</v>
      </c>
      <c r="D15" s="32" t="s">
        <v>13</v>
      </c>
      <c r="E15" s="13" t="s">
        <v>3</v>
      </c>
      <c r="F15" s="32" t="s">
        <v>13</v>
      </c>
      <c r="G15" s="13" t="s">
        <v>3</v>
      </c>
      <c r="H15" s="32" t="s">
        <v>13</v>
      </c>
    </row>
    <row r="16" spans="2:19" ht="14.45" x14ac:dyDescent="0.3">
      <c r="B16" s="10" t="s">
        <v>29</v>
      </c>
      <c r="C16" s="13" t="s">
        <v>2</v>
      </c>
      <c r="D16" s="30" t="s">
        <v>14</v>
      </c>
      <c r="E16" s="13" t="s">
        <v>2</v>
      </c>
      <c r="F16" s="30" t="s">
        <v>14</v>
      </c>
      <c r="G16" s="13" t="s">
        <v>2</v>
      </c>
      <c r="H16" s="30" t="s">
        <v>14</v>
      </c>
    </row>
    <row r="17" spans="2:20" ht="14.45" customHeight="1" x14ac:dyDescent="0.3">
      <c r="B17" s="43"/>
      <c r="C17" s="88" t="s">
        <v>84</v>
      </c>
      <c r="D17" s="88"/>
      <c r="E17" s="88" t="s">
        <v>85</v>
      </c>
      <c r="F17" s="88"/>
      <c r="G17" s="88" t="s">
        <v>109</v>
      </c>
      <c r="H17" s="88"/>
    </row>
    <row r="18" spans="2:20" ht="14.45" x14ac:dyDescent="0.3">
      <c r="B18" s="10" t="s">
        <v>60</v>
      </c>
      <c r="C18" s="83" t="s">
        <v>57</v>
      </c>
      <c r="D18" s="84"/>
      <c r="E18" s="83" t="s">
        <v>57</v>
      </c>
      <c r="F18" s="84"/>
      <c r="G18" s="83" t="s">
        <v>57</v>
      </c>
      <c r="H18" s="84"/>
    </row>
    <row r="19" spans="2:20" ht="14.45" x14ac:dyDescent="0.3">
      <c r="B19" s="10" t="s">
        <v>62</v>
      </c>
      <c r="C19" s="13" t="s">
        <v>2</v>
      </c>
      <c r="D19" s="24" t="str">
        <f>IF(C18="Select Offset","-",VLOOKUP(C18,P1:R3,3,FALSE)*D15)</f>
        <v>-</v>
      </c>
      <c r="E19" s="13" t="s">
        <v>2</v>
      </c>
      <c r="F19" s="24" t="str">
        <f>IF(E18="Select Offset","-",VLOOKUP(E18,P1:R3,3,FALSE)*F15)</f>
        <v>-</v>
      </c>
      <c r="G19" s="13" t="s">
        <v>2</v>
      </c>
      <c r="H19" s="24" t="str">
        <f>IF(G18="Select Offset","-",VLOOKUP(G18,P1:R3,3,FALSE)*H15)</f>
        <v>-</v>
      </c>
    </row>
    <row r="20" spans="2:20" ht="14.45" x14ac:dyDescent="0.3">
      <c r="B20" s="10" t="s">
        <v>30</v>
      </c>
      <c r="C20" s="13" t="s">
        <v>2</v>
      </c>
      <c r="D20" s="30" t="s">
        <v>14</v>
      </c>
      <c r="E20" s="13" t="s">
        <v>2</v>
      </c>
      <c r="F20" s="30" t="s">
        <v>14</v>
      </c>
      <c r="G20" s="13" t="s">
        <v>2</v>
      </c>
      <c r="H20" s="30" t="s">
        <v>14</v>
      </c>
    </row>
    <row r="21" spans="2:20" s="1" customFormat="1" ht="14.45" hidden="1" customHeight="1" x14ac:dyDescent="0.3">
      <c r="B21" s="21"/>
      <c r="C21" s="16"/>
      <c r="D21" s="33">
        <f>IF(D20="Enter Cost",0,D20)</f>
        <v>0</v>
      </c>
      <c r="E21" s="16"/>
      <c r="F21" s="33">
        <f>IF(F20="Enter Cost",0,F20)</f>
        <v>0</v>
      </c>
      <c r="G21" s="16"/>
      <c r="H21" s="33">
        <f>IF(H20="Enter Cost",0,H20)</f>
        <v>0</v>
      </c>
      <c r="I21" s="8"/>
      <c r="J21" s="8"/>
      <c r="K21" s="8"/>
      <c r="L21" s="8"/>
      <c r="M21" s="8"/>
      <c r="N21" s="8"/>
      <c r="O21" s="8"/>
      <c r="P21" s="8"/>
      <c r="Q21" s="8"/>
      <c r="R21" s="8"/>
      <c r="S21" s="8"/>
      <c r="T21" s="8"/>
    </row>
    <row r="22" spans="2:20" ht="14.45" x14ac:dyDescent="0.3">
      <c r="B22" s="10" t="s">
        <v>68</v>
      </c>
      <c r="C22" s="13" t="s">
        <v>2</v>
      </c>
      <c r="D22" s="30" t="s">
        <v>14</v>
      </c>
      <c r="E22" s="13" t="s">
        <v>2</v>
      </c>
      <c r="F22" s="30" t="s">
        <v>14</v>
      </c>
      <c r="G22" s="13" t="s">
        <v>2</v>
      </c>
      <c r="H22" s="30" t="s">
        <v>14</v>
      </c>
    </row>
    <row r="23" spans="2:20" s="1" customFormat="1" ht="14.45" hidden="1" customHeight="1" x14ac:dyDescent="0.3">
      <c r="B23" s="21"/>
      <c r="C23" s="16"/>
      <c r="D23" s="28">
        <f>IF(D22="Enter Cost",0,D22)</f>
        <v>0</v>
      </c>
      <c r="E23" s="16"/>
      <c r="F23" s="28">
        <f>IF(F22="Enter Cost",0,F22)</f>
        <v>0</v>
      </c>
      <c r="G23" s="16"/>
      <c r="H23" s="28">
        <f>IF(H22="Enter Cost",0,H22)</f>
        <v>0</v>
      </c>
      <c r="I23" s="8"/>
      <c r="J23" s="8"/>
      <c r="K23" s="8"/>
      <c r="L23" s="8"/>
      <c r="M23" s="8"/>
      <c r="N23" s="8"/>
      <c r="O23" s="8"/>
      <c r="P23" s="8"/>
      <c r="Q23" s="8"/>
      <c r="R23" s="8"/>
      <c r="S23" s="8"/>
      <c r="T23" s="8"/>
    </row>
    <row r="24" spans="2:20" ht="14.45" x14ac:dyDescent="0.3">
      <c r="B24" s="10" t="s">
        <v>67</v>
      </c>
      <c r="C24" s="13" t="s">
        <v>2</v>
      </c>
      <c r="D24" s="24" t="str">
        <f>IF(D19="-","-",D19-D21-D23)</f>
        <v>-</v>
      </c>
      <c r="E24" s="13" t="s">
        <v>2</v>
      </c>
      <c r="F24" s="24" t="str">
        <f>IF(F19="-","-",F19-F21-F23)</f>
        <v>-</v>
      </c>
      <c r="G24" s="13" t="s">
        <v>2</v>
      </c>
      <c r="H24" s="24" t="str">
        <f>IF(H19="-","-",H19-H21-H23)</f>
        <v>-</v>
      </c>
    </row>
    <row r="25" spans="2:20" thickBot="1" x14ac:dyDescent="0.35">
      <c r="B25" s="14" t="s">
        <v>31</v>
      </c>
      <c r="C25" s="15" t="s">
        <v>23</v>
      </c>
      <c r="D25" s="25" t="str">
        <f>IF(D24="-","-",D16/D24)</f>
        <v>-</v>
      </c>
      <c r="E25" s="15" t="s">
        <v>23</v>
      </c>
      <c r="F25" s="25" t="str">
        <f>IF(F24="-","-",F16/F24)</f>
        <v>-</v>
      </c>
      <c r="G25" s="15" t="s">
        <v>23</v>
      </c>
      <c r="H25" s="25" t="str">
        <f>IF(H24="-","-",H16/H24)</f>
        <v>-</v>
      </c>
    </row>
  </sheetData>
  <sheetProtection sheet="1" objects="1" scenarios="1"/>
  <mergeCells count="20">
    <mergeCell ref="E18:F18"/>
    <mergeCell ref="G18:H18"/>
    <mergeCell ref="E14:F14"/>
    <mergeCell ref="G14:H14"/>
    <mergeCell ref="C17:D17"/>
    <mergeCell ref="E17:F17"/>
    <mergeCell ref="G17:H17"/>
    <mergeCell ref="C18:D18"/>
    <mergeCell ref="B2:D2"/>
    <mergeCell ref="B4:D4"/>
    <mergeCell ref="C13:D13"/>
    <mergeCell ref="C14:D14"/>
    <mergeCell ref="F5:I5"/>
    <mergeCell ref="G6:I6"/>
    <mergeCell ref="G7:I7"/>
    <mergeCell ref="G8:I8"/>
    <mergeCell ref="G9:I9"/>
    <mergeCell ref="B12:H12"/>
    <mergeCell ref="E13:F13"/>
    <mergeCell ref="G13:H13"/>
  </mergeCells>
  <dataValidations count="3">
    <dataValidation allowBlank="1" showInputMessage="1" sqref="C13:I13"/>
    <dataValidation type="list" allowBlank="1" showInputMessage="1" showErrorMessage="1" sqref="C8">
      <formula1>$J$3:$J$6</formula1>
    </dataValidation>
    <dataValidation type="list" allowBlank="1" showInputMessage="1" showErrorMessage="1" sqref="C18 E18 S18 K18 M18 O18 Q18 I18 G18">
      <formula1>$P$1:$P$3</formula1>
    </dataValidation>
  </dataValidations>
  <pageMargins left="0.7" right="0.7" top="0.75" bottom="0.75" header="0.3" footer="0.3"/>
  <pageSetup scale="86"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T25"/>
  <sheetViews>
    <sheetView showGridLines="0" showRowColHeaders="0" topLeftCell="A7" workbookViewId="0">
      <selection activeCell="G18" sqref="G18:H18"/>
    </sheetView>
  </sheetViews>
  <sheetFormatPr defaultColWidth="8.85546875" defaultRowHeight="15" x14ac:dyDescent="0.25"/>
  <cols>
    <col min="1" max="1" width="7.7109375" style="8" customWidth="1"/>
    <col min="2" max="2" width="45.140625" style="8" bestFit="1" customWidth="1"/>
    <col min="3" max="3" width="11.7109375" style="8" customWidth="1"/>
    <col min="4" max="4" width="14.42578125" style="8" bestFit="1" customWidth="1"/>
    <col min="5" max="5" width="11.7109375" style="8" customWidth="1"/>
    <col min="6" max="6" width="14.42578125" style="8" customWidth="1"/>
    <col min="7" max="7" width="11.7109375" style="8" customWidth="1"/>
    <col min="8" max="8" width="13.28515625" style="8" bestFit="1" customWidth="1"/>
    <col min="9" max="9" width="11.7109375" style="8" customWidth="1"/>
    <col min="10" max="15" width="8.85546875" style="8" hidden="1" customWidth="1"/>
    <col min="16" max="16" width="14.42578125" style="8" hidden="1" customWidth="1"/>
    <col min="17" max="19" width="8.85546875" style="8" hidden="1" customWidth="1"/>
    <col min="20" max="20" width="14.42578125" style="8" customWidth="1"/>
    <col min="21" max="16384" width="8.85546875" style="8"/>
  </cols>
  <sheetData>
    <row r="1" spans="2:19" thickBot="1" x14ac:dyDescent="0.35">
      <c r="M1" s="8" t="s">
        <v>0</v>
      </c>
      <c r="P1" s="8" t="s">
        <v>57</v>
      </c>
      <c r="Q1" s="8" t="s">
        <v>5</v>
      </c>
      <c r="R1" s="8" t="s">
        <v>5</v>
      </c>
    </row>
    <row r="2" spans="2:19" ht="21.6" thickBot="1" x14ac:dyDescent="0.45">
      <c r="B2" s="66" t="s">
        <v>15</v>
      </c>
      <c r="C2" s="67"/>
      <c r="D2" s="68"/>
      <c r="M2" s="8" t="s">
        <v>94</v>
      </c>
      <c r="N2" s="8" t="str">
        <f>D6</f>
        <v>Enter Quantity</v>
      </c>
      <c r="P2" s="8" t="s">
        <v>58</v>
      </c>
      <c r="Q2" s="8" t="str">
        <f>IF(D6="Enter Quantity","-",D6-D15)</f>
        <v>-</v>
      </c>
      <c r="R2" s="20" t="e">
        <f>D7/D6</f>
        <v>#VALUE!</v>
      </c>
      <c r="S2" s="8" t="s">
        <v>61</v>
      </c>
    </row>
    <row r="3" spans="2:19" ht="21.6" thickBot="1" x14ac:dyDescent="0.45">
      <c r="B3" s="22"/>
      <c r="C3" s="22"/>
      <c r="D3" s="22"/>
      <c r="J3" s="8" t="s">
        <v>0</v>
      </c>
      <c r="K3" s="8" t="s">
        <v>5</v>
      </c>
      <c r="M3" s="8" t="s">
        <v>38</v>
      </c>
      <c r="N3" s="8" t="str">
        <f>D6</f>
        <v>Enter Quantity</v>
      </c>
      <c r="P3" s="8" t="s">
        <v>59</v>
      </c>
      <c r="Q3" s="8" t="str">
        <f>IF(D8="Enter Quantity","-",D8-D15)</f>
        <v>-</v>
      </c>
      <c r="R3" s="20" t="e">
        <f>D9/D8</f>
        <v>#VALUE!</v>
      </c>
      <c r="S3" s="8" t="s">
        <v>61</v>
      </c>
    </row>
    <row r="4" spans="2:19" thickBot="1" x14ac:dyDescent="0.35">
      <c r="B4" s="71" t="s">
        <v>12</v>
      </c>
      <c r="C4" s="72"/>
      <c r="D4" s="73"/>
      <c r="J4" s="8" t="s">
        <v>3</v>
      </c>
      <c r="K4" s="8">
        <v>1</v>
      </c>
      <c r="M4" s="8" t="s">
        <v>37</v>
      </c>
      <c r="N4" s="8" t="str">
        <f>$D$10</f>
        <v>-</v>
      </c>
    </row>
    <row r="5" spans="2:19" ht="14.45" x14ac:dyDescent="0.3">
      <c r="B5" s="23"/>
      <c r="C5" s="11" t="s">
        <v>1</v>
      </c>
      <c r="D5" s="12" t="s">
        <v>32</v>
      </c>
      <c r="F5" s="76" t="s">
        <v>6</v>
      </c>
      <c r="G5" s="77"/>
      <c r="H5" s="77"/>
      <c r="I5" s="78"/>
      <c r="J5" s="8" t="s">
        <v>33</v>
      </c>
      <c r="K5" s="8">
        <v>29.307220000000001</v>
      </c>
      <c r="M5" s="8" t="s">
        <v>38</v>
      </c>
      <c r="N5" s="8" t="str">
        <f>$D$10</f>
        <v>-</v>
      </c>
    </row>
    <row r="6" spans="2:19" ht="14.45" x14ac:dyDescent="0.3">
      <c r="B6" s="10" t="s">
        <v>26</v>
      </c>
      <c r="C6" s="13" t="s">
        <v>3</v>
      </c>
      <c r="D6" s="32" t="s">
        <v>13</v>
      </c>
      <c r="F6" s="44" t="s">
        <v>5</v>
      </c>
      <c r="G6" s="85" t="s">
        <v>7</v>
      </c>
      <c r="H6" s="86"/>
      <c r="I6" s="87"/>
      <c r="J6" s="8" t="s">
        <v>35</v>
      </c>
      <c r="K6" s="8">
        <v>0.29307109999999997</v>
      </c>
      <c r="M6" s="8" t="s">
        <v>40</v>
      </c>
      <c r="N6" s="8" t="str">
        <f>$D$10</f>
        <v>-</v>
      </c>
    </row>
    <row r="7" spans="2:19" ht="14.45" x14ac:dyDescent="0.3">
      <c r="B7" s="10" t="s">
        <v>24</v>
      </c>
      <c r="C7" s="13" t="s">
        <v>2</v>
      </c>
      <c r="D7" s="30" t="s">
        <v>14</v>
      </c>
      <c r="F7" s="45" t="s">
        <v>5</v>
      </c>
      <c r="G7" s="79" t="s">
        <v>8</v>
      </c>
      <c r="H7" s="79"/>
      <c r="I7" s="80"/>
      <c r="M7" s="8" t="s">
        <v>41</v>
      </c>
      <c r="N7" s="8" t="str">
        <f>$D$10</f>
        <v>-</v>
      </c>
    </row>
    <row r="8" spans="2:19" ht="14.45" x14ac:dyDescent="0.3">
      <c r="B8" s="10" t="s">
        <v>25</v>
      </c>
      <c r="C8" s="31" t="s">
        <v>0</v>
      </c>
      <c r="D8" s="32" t="s">
        <v>13</v>
      </c>
      <c r="F8" s="46" t="s">
        <v>5</v>
      </c>
      <c r="G8" s="79" t="s">
        <v>9</v>
      </c>
      <c r="H8" s="79"/>
      <c r="I8" s="80"/>
      <c r="M8" s="8" t="s">
        <v>4</v>
      </c>
      <c r="N8" s="8" t="str">
        <f>D6</f>
        <v>Enter Quantity</v>
      </c>
    </row>
    <row r="9" spans="2:19" thickBot="1" x14ac:dyDescent="0.35">
      <c r="B9" s="10" t="s">
        <v>27</v>
      </c>
      <c r="C9" s="13" t="s">
        <v>2</v>
      </c>
      <c r="D9" s="30" t="s">
        <v>14</v>
      </c>
      <c r="F9" s="47" t="s">
        <v>5</v>
      </c>
      <c r="G9" s="81" t="s">
        <v>10</v>
      </c>
      <c r="H9" s="81"/>
      <c r="I9" s="82"/>
    </row>
    <row r="10" spans="2:19" ht="14.45" hidden="1" x14ac:dyDescent="0.3">
      <c r="B10" s="21" t="str">
        <f>VLOOKUP(C8,J3:K6,2,FALSE)</f>
        <v>-</v>
      </c>
      <c r="C10" s="13" t="s">
        <v>3</v>
      </c>
      <c r="D10" s="26" t="str">
        <f>IF(B10="-","-",D8*B10)</f>
        <v>-</v>
      </c>
    </row>
    <row r="11" spans="2:19" ht="14.45" x14ac:dyDescent="0.3">
      <c r="B11" s="10" t="s">
        <v>28</v>
      </c>
      <c r="C11" s="13" t="s">
        <v>3</v>
      </c>
      <c r="D11" s="27" t="str">
        <f>IF(D10="-","-",D6+D10)</f>
        <v>-</v>
      </c>
    </row>
    <row r="12" spans="2:19" ht="14.45" x14ac:dyDescent="0.3">
      <c r="B12" s="89" t="s">
        <v>11</v>
      </c>
      <c r="C12" s="90"/>
      <c r="D12" s="90"/>
      <c r="E12" s="90"/>
      <c r="F12" s="90"/>
      <c r="G12" s="90"/>
      <c r="H12" s="90"/>
    </row>
    <row r="13" spans="2:19" ht="14.45" x14ac:dyDescent="0.3">
      <c r="B13" s="10" t="s">
        <v>66</v>
      </c>
      <c r="C13" s="74" t="s">
        <v>95</v>
      </c>
      <c r="D13" s="75"/>
      <c r="E13" s="74" t="s">
        <v>96</v>
      </c>
      <c r="F13" s="75"/>
      <c r="G13" s="74" t="s">
        <v>107</v>
      </c>
      <c r="H13" s="75"/>
    </row>
    <row r="14" spans="2:19" ht="14.45" x14ac:dyDescent="0.3">
      <c r="B14" s="10" t="s">
        <v>64</v>
      </c>
      <c r="C14" s="69" t="s">
        <v>63</v>
      </c>
      <c r="D14" s="70"/>
      <c r="E14" s="69" t="s">
        <v>63</v>
      </c>
      <c r="F14" s="70"/>
      <c r="G14" s="69" t="s">
        <v>63</v>
      </c>
      <c r="H14" s="70"/>
    </row>
    <row r="15" spans="2:19" ht="14.45" x14ac:dyDescent="0.3">
      <c r="B15" s="10" t="s">
        <v>65</v>
      </c>
      <c r="C15" s="13" t="s">
        <v>3</v>
      </c>
      <c r="D15" s="32" t="s">
        <v>13</v>
      </c>
      <c r="E15" s="13" t="s">
        <v>3</v>
      </c>
      <c r="F15" s="32" t="s">
        <v>13</v>
      </c>
      <c r="G15" s="13" t="s">
        <v>3</v>
      </c>
      <c r="H15" s="32" t="s">
        <v>13</v>
      </c>
    </row>
    <row r="16" spans="2:19" ht="14.45" x14ac:dyDescent="0.3">
      <c r="B16" s="10" t="s">
        <v>29</v>
      </c>
      <c r="C16" s="13" t="s">
        <v>2</v>
      </c>
      <c r="D16" s="30" t="s">
        <v>14</v>
      </c>
      <c r="E16" s="13" t="s">
        <v>2</v>
      </c>
      <c r="F16" s="30" t="s">
        <v>14</v>
      </c>
      <c r="G16" s="13" t="s">
        <v>2</v>
      </c>
      <c r="H16" s="30" t="s">
        <v>14</v>
      </c>
    </row>
    <row r="17" spans="2:20" ht="14.45" customHeight="1" x14ac:dyDescent="0.3">
      <c r="B17" s="43"/>
      <c r="C17" s="88" t="s">
        <v>84</v>
      </c>
      <c r="D17" s="88"/>
      <c r="E17" s="88" t="s">
        <v>85</v>
      </c>
      <c r="F17" s="88"/>
      <c r="G17" s="88" t="s">
        <v>109</v>
      </c>
      <c r="H17" s="88"/>
    </row>
    <row r="18" spans="2:20" ht="14.45" x14ac:dyDescent="0.3">
      <c r="B18" s="10" t="s">
        <v>60</v>
      </c>
      <c r="C18" s="83" t="s">
        <v>57</v>
      </c>
      <c r="D18" s="84"/>
      <c r="E18" s="83" t="s">
        <v>57</v>
      </c>
      <c r="F18" s="84"/>
      <c r="G18" s="83" t="s">
        <v>57</v>
      </c>
      <c r="H18" s="84"/>
    </row>
    <row r="19" spans="2:20" ht="14.45" x14ac:dyDescent="0.3">
      <c r="B19" s="10" t="s">
        <v>62</v>
      </c>
      <c r="C19" s="13" t="s">
        <v>2</v>
      </c>
      <c r="D19" s="24" t="str">
        <f>IF(C18="Select Offset","-",VLOOKUP(C18,P1:R3,3,FALSE)*D15)</f>
        <v>-</v>
      </c>
      <c r="E19" s="13" t="s">
        <v>2</v>
      </c>
      <c r="F19" s="24" t="str">
        <f>IF(E18="Select Offset","-",VLOOKUP(E18,P1:R3,3,FALSE)*F15)</f>
        <v>-</v>
      </c>
      <c r="G19" s="13" t="s">
        <v>2</v>
      </c>
      <c r="H19" s="24" t="str">
        <f>IF(G18="Select Offset","-",VLOOKUP(G18,P1:R3,3,FALSE)*H15)</f>
        <v>-</v>
      </c>
    </row>
    <row r="20" spans="2:20" ht="14.45" x14ac:dyDescent="0.3">
      <c r="B20" s="10" t="s">
        <v>30</v>
      </c>
      <c r="C20" s="13" t="s">
        <v>2</v>
      </c>
      <c r="D20" s="30" t="s">
        <v>14</v>
      </c>
      <c r="E20" s="13" t="s">
        <v>2</v>
      </c>
      <c r="F20" s="30" t="s">
        <v>14</v>
      </c>
      <c r="G20" s="13" t="s">
        <v>2</v>
      </c>
      <c r="H20" s="30" t="s">
        <v>14</v>
      </c>
    </row>
    <row r="21" spans="2:20" s="1" customFormat="1" ht="14.45" hidden="1" customHeight="1" x14ac:dyDescent="0.3">
      <c r="B21" s="21"/>
      <c r="C21" s="16"/>
      <c r="D21" s="33">
        <f>IF(D20="Enter Cost",0,D20)</f>
        <v>0</v>
      </c>
      <c r="E21" s="16"/>
      <c r="F21" s="33">
        <f>IF(F20="Enter Cost",0,F20)</f>
        <v>0</v>
      </c>
      <c r="G21" s="16"/>
      <c r="H21" s="33">
        <f>IF(H20="Enter Cost",0,H20)</f>
        <v>0</v>
      </c>
      <c r="I21" s="8"/>
      <c r="J21" s="8"/>
      <c r="K21" s="8"/>
      <c r="L21" s="8"/>
      <c r="M21" s="8"/>
      <c r="N21" s="8"/>
      <c r="O21" s="8"/>
      <c r="P21" s="8"/>
      <c r="Q21" s="8"/>
      <c r="R21" s="8"/>
      <c r="S21" s="8"/>
      <c r="T21" s="8"/>
    </row>
    <row r="22" spans="2:20" ht="14.45" x14ac:dyDescent="0.3">
      <c r="B22" s="10" t="s">
        <v>68</v>
      </c>
      <c r="C22" s="13" t="s">
        <v>2</v>
      </c>
      <c r="D22" s="30" t="s">
        <v>14</v>
      </c>
      <c r="E22" s="13" t="s">
        <v>2</v>
      </c>
      <c r="F22" s="30" t="s">
        <v>14</v>
      </c>
      <c r="G22" s="13" t="s">
        <v>2</v>
      </c>
      <c r="H22" s="30" t="s">
        <v>14</v>
      </c>
    </row>
    <row r="23" spans="2:20" s="1" customFormat="1" ht="14.45" hidden="1" customHeight="1" x14ac:dyDescent="0.3">
      <c r="B23" s="21"/>
      <c r="C23" s="16"/>
      <c r="D23" s="28">
        <f>IF(D22="Enter Cost",0,D22)</f>
        <v>0</v>
      </c>
      <c r="E23" s="16"/>
      <c r="F23" s="28">
        <f>IF(F22="Enter Cost",0,F22)</f>
        <v>0</v>
      </c>
      <c r="G23" s="16"/>
      <c r="H23" s="28">
        <f>IF(H22="Enter Cost",0,H22)</f>
        <v>0</v>
      </c>
      <c r="I23" s="8"/>
      <c r="J23" s="8"/>
      <c r="K23" s="8"/>
      <c r="L23" s="8"/>
      <c r="M23" s="8"/>
      <c r="N23" s="8"/>
      <c r="O23" s="8"/>
      <c r="P23" s="8"/>
      <c r="Q23" s="8"/>
      <c r="R23" s="8"/>
      <c r="S23" s="8"/>
      <c r="T23" s="8"/>
    </row>
    <row r="24" spans="2:20" ht="14.45" x14ac:dyDescent="0.3">
      <c r="B24" s="10" t="s">
        <v>67</v>
      </c>
      <c r="C24" s="13" t="s">
        <v>2</v>
      </c>
      <c r="D24" s="24" t="str">
        <f>IF(D19="-","-",D19-D21-D23)</f>
        <v>-</v>
      </c>
      <c r="E24" s="13" t="s">
        <v>2</v>
      </c>
      <c r="F24" s="24" t="str">
        <f>IF(F19="-","-",F19-F21-F23)</f>
        <v>-</v>
      </c>
      <c r="G24" s="13" t="s">
        <v>2</v>
      </c>
      <c r="H24" s="24" t="str">
        <f>IF(H19="-","-",H19-H21-H23)</f>
        <v>-</v>
      </c>
    </row>
    <row r="25" spans="2:20" thickBot="1" x14ac:dyDescent="0.35">
      <c r="B25" s="14" t="s">
        <v>31</v>
      </c>
      <c r="C25" s="15" t="s">
        <v>23</v>
      </c>
      <c r="D25" s="25" t="str">
        <f>IF(D24="-","-",D16/D24)</f>
        <v>-</v>
      </c>
      <c r="E25" s="15" t="s">
        <v>23</v>
      </c>
      <c r="F25" s="25" t="str">
        <f>IF(F24="-","-",F16/F24)</f>
        <v>-</v>
      </c>
      <c r="G25" s="15" t="s">
        <v>23</v>
      </c>
      <c r="H25" s="25" t="str">
        <f>IF(H24="-","-",H16/H24)</f>
        <v>-</v>
      </c>
    </row>
  </sheetData>
  <sheetProtection sheet="1" objects="1" scenarios="1"/>
  <mergeCells count="20">
    <mergeCell ref="E18:F18"/>
    <mergeCell ref="G18:H18"/>
    <mergeCell ref="E14:F14"/>
    <mergeCell ref="G14:H14"/>
    <mergeCell ref="C17:D17"/>
    <mergeCell ref="E17:F17"/>
    <mergeCell ref="G17:H17"/>
    <mergeCell ref="C18:D18"/>
    <mergeCell ref="B2:D2"/>
    <mergeCell ref="B4:D4"/>
    <mergeCell ref="C13:D13"/>
    <mergeCell ref="C14:D14"/>
    <mergeCell ref="F5:I5"/>
    <mergeCell ref="G6:I6"/>
    <mergeCell ref="G7:I7"/>
    <mergeCell ref="G8:I8"/>
    <mergeCell ref="G9:I9"/>
    <mergeCell ref="B12:H12"/>
    <mergeCell ref="E13:F13"/>
    <mergeCell ref="G13:H13"/>
  </mergeCells>
  <dataValidations count="3">
    <dataValidation allowBlank="1" showInputMessage="1" sqref="C13:I13"/>
    <dataValidation type="list" allowBlank="1" showInputMessage="1" showErrorMessage="1" sqref="C18 E18 S18 K18 M18 O18 Q18 I18 G18">
      <formula1>$P$1:$P$3</formula1>
    </dataValidation>
    <dataValidation type="list" allowBlank="1" showInputMessage="1" showErrorMessage="1" sqref="C8">
      <formula1>$J$3:$J$6</formula1>
    </dataValidation>
  </dataValidations>
  <pageMargins left="0.7" right="0.7" top="0.75" bottom="0.75" header="0.3" footer="0.3"/>
  <pageSetup scale="86"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T25"/>
  <sheetViews>
    <sheetView showGridLines="0" showRowColHeaders="0" topLeftCell="A7" workbookViewId="0">
      <selection activeCell="E3" sqref="E3"/>
    </sheetView>
  </sheetViews>
  <sheetFormatPr defaultColWidth="8.85546875" defaultRowHeight="15" x14ac:dyDescent="0.25"/>
  <cols>
    <col min="1" max="1" width="6.7109375" style="8" customWidth="1"/>
    <col min="2" max="2" width="45.140625" style="8" bestFit="1" customWidth="1"/>
    <col min="3" max="8" width="14.28515625" style="8" customWidth="1"/>
    <col min="9" max="9" width="11.7109375" style="8" customWidth="1"/>
    <col min="10" max="15" width="8.85546875" style="8" hidden="1" customWidth="1"/>
    <col min="16" max="16" width="14.42578125" style="8" hidden="1" customWidth="1"/>
    <col min="17" max="19" width="8.85546875" style="8" hidden="1" customWidth="1"/>
    <col min="20" max="20" width="14.42578125" style="8" customWidth="1"/>
    <col min="21" max="16384" width="8.85546875" style="8"/>
  </cols>
  <sheetData>
    <row r="1" spans="2:19" thickBot="1" x14ac:dyDescent="0.35">
      <c r="M1" s="8" t="s">
        <v>0</v>
      </c>
      <c r="P1" s="8" t="s">
        <v>57</v>
      </c>
      <c r="Q1" s="8" t="s">
        <v>5</v>
      </c>
      <c r="R1" s="8" t="s">
        <v>5</v>
      </c>
    </row>
    <row r="2" spans="2:19" ht="21.6" thickBot="1" x14ac:dyDescent="0.45">
      <c r="B2" s="66" t="s">
        <v>15</v>
      </c>
      <c r="C2" s="67"/>
      <c r="D2" s="68"/>
      <c r="M2" s="8" t="s">
        <v>97</v>
      </c>
      <c r="N2" s="8" t="str">
        <f>D6</f>
        <v>Enter Quantity</v>
      </c>
      <c r="P2" s="8" t="s">
        <v>58</v>
      </c>
      <c r="Q2" s="8" t="str">
        <f>IF(D6="Enter Quantity","-",D6-D15)</f>
        <v>-</v>
      </c>
      <c r="R2" s="20" t="e">
        <f>D7/D6</f>
        <v>#VALUE!</v>
      </c>
      <c r="S2" s="8" t="s">
        <v>61</v>
      </c>
    </row>
    <row r="3" spans="2:19" ht="21.6" thickBot="1" x14ac:dyDescent="0.45">
      <c r="B3" s="22"/>
      <c r="C3" s="22"/>
      <c r="D3" s="22"/>
      <c r="J3" s="8" t="s">
        <v>0</v>
      </c>
      <c r="K3" s="8" t="s">
        <v>5</v>
      </c>
      <c r="M3" s="8" t="s">
        <v>51</v>
      </c>
      <c r="N3" s="8" t="str">
        <f>D6</f>
        <v>Enter Quantity</v>
      </c>
      <c r="P3" s="8" t="s">
        <v>59</v>
      </c>
      <c r="Q3" s="8" t="str">
        <f>IF(D8="Enter Quantity","-",D8-D15)</f>
        <v>-</v>
      </c>
      <c r="R3" s="20" t="e">
        <f>D9/D8</f>
        <v>#VALUE!</v>
      </c>
      <c r="S3" s="8" t="s">
        <v>61</v>
      </c>
    </row>
    <row r="4" spans="2:19" thickBot="1" x14ac:dyDescent="0.35">
      <c r="B4" s="71" t="s">
        <v>12</v>
      </c>
      <c r="C4" s="72"/>
      <c r="D4" s="73"/>
      <c r="J4" s="8" t="s">
        <v>3</v>
      </c>
      <c r="K4" s="8">
        <v>1</v>
      </c>
      <c r="M4" s="8" t="s">
        <v>37</v>
      </c>
      <c r="N4" s="8" t="str">
        <f>$D$10</f>
        <v>-</v>
      </c>
    </row>
    <row r="5" spans="2:19" ht="14.45" x14ac:dyDescent="0.3">
      <c r="B5" s="23"/>
      <c r="C5" s="11" t="s">
        <v>1</v>
      </c>
      <c r="D5" s="12" t="s">
        <v>32</v>
      </c>
      <c r="F5" s="76" t="s">
        <v>6</v>
      </c>
      <c r="G5" s="77"/>
      <c r="H5" s="77"/>
      <c r="I5" s="78"/>
      <c r="J5" s="8" t="s">
        <v>33</v>
      </c>
      <c r="K5" s="8">
        <v>29.307220000000001</v>
      </c>
      <c r="M5" s="8" t="s">
        <v>51</v>
      </c>
      <c r="N5" s="8" t="str">
        <f>$D$10</f>
        <v>-</v>
      </c>
    </row>
    <row r="6" spans="2:19" ht="14.45" x14ac:dyDescent="0.3">
      <c r="B6" s="10" t="s">
        <v>26</v>
      </c>
      <c r="C6" s="13" t="s">
        <v>3</v>
      </c>
      <c r="D6" s="32" t="s">
        <v>13</v>
      </c>
      <c r="F6" s="44" t="s">
        <v>5</v>
      </c>
      <c r="G6" s="85" t="s">
        <v>7</v>
      </c>
      <c r="H6" s="86"/>
      <c r="I6" s="87"/>
      <c r="J6" s="8" t="s">
        <v>35</v>
      </c>
      <c r="K6" s="8">
        <v>0.29307109999999997</v>
      </c>
      <c r="M6" s="8" t="s">
        <v>40</v>
      </c>
      <c r="N6" s="8" t="str">
        <f>$D$10</f>
        <v>-</v>
      </c>
    </row>
    <row r="7" spans="2:19" ht="14.45" x14ac:dyDescent="0.3">
      <c r="B7" s="10" t="s">
        <v>24</v>
      </c>
      <c r="C7" s="13" t="s">
        <v>2</v>
      </c>
      <c r="D7" s="30" t="s">
        <v>14</v>
      </c>
      <c r="F7" s="45" t="s">
        <v>5</v>
      </c>
      <c r="G7" s="79" t="s">
        <v>8</v>
      </c>
      <c r="H7" s="79"/>
      <c r="I7" s="80"/>
      <c r="M7" s="8" t="s">
        <v>41</v>
      </c>
      <c r="N7" s="8" t="str">
        <f>$D$10</f>
        <v>-</v>
      </c>
    </row>
    <row r="8" spans="2:19" ht="14.45" x14ac:dyDescent="0.3">
      <c r="B8" s="10" t="s">
        <v>25</v>
      </c>
      <c r="C8" s="31" t="s">
        <v>0</v>
      </c>
      <c r="D8" s="32" t="s">
        <v>13</v>
      </c>
      <c r="F8" s="46" t="s">
        <v>5</v>
      </c>
      <c r="G8" s="79" t="s">
        <v>9</v>
      </c>
      <c r="H8" s="79"/>
      <c r="I8" s="80"/>
      <c r="M8" s="8" t="s">
        <v>4</v>
      </c>
      <c r="N8" s="8" t="str">
        <f>D6</f>
        <v>Enter Quantity</v>
      </c>
    </row>
    <row r="9" spans="2:19" thickBot="1" x14ac:dyDescent="0.35">
      <c r="B9" s="10" t="s">
        <v>27</v>
      </c>
      <c r="C9" s="13" t="s">
        <v>2</v>
      </c>
      <c r="D9" s="30" t="s">
        <v>14</v>
      </c>
      <c r="F9" s="47" t="s">
        <v>5</v>
      </c>
      <c r="G9" s="81" t="s">
        <v>10</v>
      </c>
      <c r="H9" s="81"/>
      <c r="I9" s="82"/>
    </row>
    <row r="10" spans="2:19" ht="14.45" hidden="1" x14ac:dyDescent="0.3">
      <c r="B10" s="21" t="str">
        <f>VLOOKUP(C8,J3:K6,2,FALSE)</f>
        <v>-</v>
      </c>
      <c r="C10" s="13" t="s">
        <v>3</v>
      </c>
      <c r="D10" s="26" t="str">
        <f>IF(B10="-","-",D8*B10)</f>
        <v>-</v>
      </c>
    </row>
    <row r="11" spans="2:19" ht="14.45" x14ac:dyDescent="0.3">
      <c r="B11" s="10" t="s">
        <v>28</v>
      </c>
      <c r="C11" s="13" t="s">
        <v>3</v>
      </c>
      <c r="D11" s="27" t="str">
        <f>IF(D10="-","-",D6+D10)</f>
        <v>-</v>
      </c>
    </row>
    <row r="12" spans="2:19" ht="14.45" x14ac:dyDescent="0.3">
      <c r="B12" s="89" t="s">
        <v>11</v>
      </c>
      <c r="C12" s="90"/>
      <c r="D12" s="90"/>
      <c r="E12" s="90"/>
      <c r="F12" s="90"/>
      <c r="G12" s="90"/>
      <c r="H12" s="90"/>
    </row>
    <row r="13" spans="2:19" ht="14.45" x14ac:dyDescent="0.3">
      <c r="B13" s="10" t="s">
        <v>66</v>
      </c>
      <c r="C13" s="74" t="s">
        <v>98</v>
      </c>
      <c r="D13" s="75"/>
      <c r="E13" s="74" t="s">
        <v>99</v>
      </c>
      <c r="F13" s="75"/>
      <c r="G13" s="74" t="s">
        <v>103</v>
      </c>
      <c r="H13" s="75"/>
    </row>
    <row r="14" spans="2:19" ht="14.45" x14ac:dyDescent="0.3">
      <c r="B14" s="10" t="s">
        <v>64</v>
      </c>
      <c r="C14" s="69" t="s">
        <v>63</v>
      </c>
      <c r="D14" s="70"/>
      <c r="E14" s="69" t="s">
        <v>63</v>
      </c>
      <c r="F14" s="70"/>
      <c r="G14" s="69" t="s">
        <v>63</v>
      </c>
      <c r="H14" s="70"/>
    </row>
    <row r="15" spans="2:19" ht="14.45" x14ac:dyDescent="0.3">
      <c r="B15" s="10" t="s">
        <v>65</v>
      </c>
      <c r="C15" s="13" t="s">
        <v>3</v>
      </c>
      <c r="D15" s="32" t="s">
        <v>13</v>
      </c>
      <c r="E15" s="13" t="s">
        <v>3</v>
      </c>
      <c r="F15" s="32" t="s">
        <v>13</v>
      </c>
      <c r="G15" s="13" t="s">
        <v>3</v>
      </c>
      <c r="H15" s="32" t="s">
        <v>13</v>
      </c>
    </row>
    <row r="16" spans="2:19" ht="14.45" x14ac:dyDescent="0.3">
      <c r="B16" s="10" t="s">
        <v>29</v>
      </c>
      <c r="C16" s="13" t="s">
        <v>2</v>
      </c>
      <c r="D16" s="30" t="s">
        <v>14</v>
      </c>
      <c r="E16" s="13" t="s">
        <v>2</v>
      </c>
      <c r="F16" s="30" t="s">
        <v>14</v>
      </c>
      <c r="G16" s="13" t="s">
        <v>2</v>
      </c>
      <c r="H16" s="30" t="s">
        <v>14</v>
      </c>
    </row>
    <row r="17" spans="2:20" ht="14.45" customHeight="1" x14ac:dyDescent="0.3">
      <c r="B17" s="43"/>
      <c r="C17" s="88" t="s">
        <v>84</v>
      </c>
      <c r="D17" s="88"/>
      <c r="E17" s="88" t="s">
        <v>85</v>
      </c>
      <c r="F17" s="88"/>
      <c r="G17" s="88" t="s">
        <v>109</v>
      </c>
      <c r="H17" s="88"/>
    </row>
    <row r="18" spans="2:20" ht="14.45" x14ac:dyDescent="0.3">
      <c r="B18" s="10" t="s">
        <v>60</v>
      </c>
      <c r="C18" s="83" t="s">
        <v>57</v>
      </c>
      <c r="D18" s="84"/>
      <c r="E18" s="83" t="s">
        <v>57</v>
      </c>
      <c r="F18" s="84"/>
      <c r="G18" s="83" t="s">
        <v>57</v>
      </c>
      <c r="H18" s="84"/>
    </row>
    <row r="19" spans="2:20" ht="14.45" x14ac:dyDescent="0.3">
      <c r="B19" s="10" t="s">
        <v>62</v>
      </c>
      <c r="C19" s="13" t="s">
        <v>2</v>
      </c>
      <c r="D19" s="24" t="str">
        <f>IF(C18="Select Offset","-",VLOOKUP(C18,P1:R3,3,FALSE)*D15)</f>
        <v>-</v>
      </c>
      <c r="E19" s="13" t="s">
        <v>2</v>
      </c>
      <c r="F19" s="24" t="str">
        <f>IF(E18="Select Offset","-",VLOOKUP(E18,P1:R3,3,FALSE)*F15)</f>
        <v>-</v>
      </c>
      <c r="G19" s="13" t="s">
        <v>2</v>
      </c>
      <c r="H19" s="24" t="str">
        <f>IF(G18="Select Offset","-",VLOOKUP(G18,P1:R3,3,FALSE)*H15)</f>
        <v>-</v>
      </c>
    </row>
    <row r="20" spans="2:20" ht="14.45" x14ac:dyDescent="0.3">
      <c r="B20" s="10" t="s">
        <v>30</v>
      </c>
      <c r="C20" s="13" t="s">
        <v>2</v>
      </c>
      <c r="D20" s="30" t="s">
        <v>14</v>
      </c>
      <c r="E20" s="13" t="s">
        <v>2</v>
      </c>
      <c r="F20" s="30" t="s">
        <v>14</v>
      </c>
      <c r="G20" s="13" t="s">
        <v>2</v>
      </c>
      <c r="H20" s="30" t="s">
        <v>14</v>
      </c>
    </row>
    <row r="21" spans="2:20" s="1" customFormat="1" ht="14.45" hidden="1" customHeight="1" x14ac:dyDescent="0.3">
      <c r="B21" s="21"/>
      <c r="C21" s="16"/>
      <c r="D21" s="33">
        <f>IF(D20="Enter Cost",0,D20)</f>
        <v>0</v>
      </c>
      <c r="E21" s="16"/>
      <c r="F21" s="33">
        <f>IF(F20="Enter Cost",0,F20)</f>
        <v>0</v>
      </c>
      <c r="G21" s="16"/>
      <c r="H21" s="33">
        <f>IF(H20="Enter Cost",0,H20)</f>
        <v>0</v>
      </c>
      <c r="I21" s="8"/>
      <c r="J21" s="8"/>
      <c r="K21" s="8"/>
      <c r="L21" s="8"/>
      <c r="M21" s="8"/>
      <c r="N21" s="8"/>
      <c r="O21" s="8"/>
      <c r="P21" s="8"/>
      <c r="Q21" s="8"/>
      <c r="R21" s="8"/>
      <c r="S21" s="8"/>
      <c r="T21" s="8"/>
    </row>
    <row r="22" spans="2:20" ht="14.45" x14ac:dyDescent="0.3">
      <c r="B22" s="10" t="s">
        <v>68</v>
      </c>
      <c r="C22" s="13" t="s">
        <v>2</v>
      </c>
      <c r="D22" s="30" t="s">
        <v>14</v>
      </c>
      <c r="E22" s="13" t="s">
        <v>2</v>
      </c>
      <c r="F22" s="30" t="s">
        <v>14</v>
      </c>
      <c r="G22" s="13" t="s">
        <v>2</v>
      </c>
      <c r="H22" s="30" t="s">
        <v>14</v>
      </c>
    </row>
    <row r="23" spans="2:20" s="1" customFormat="1" ht="14.45" hidden="1" customHeight="1" x14ac:dyDescent="0.3">
      <c r="B23" s="21"/>
      <c r="C23" s="16"/>
      <c r="D23" s="28">
        <f>IF(D22="Enter Cost",0,D22)</f>
        <v>0</v>
      </c>
      <c r="E23" s="16"/>
      <c r="F23" s="28">
        <f>IF(F22="Enter Cost",0,F22)</f>
        <v>0</v>
      </c>
      <c r="G23" s="16"/>
      <c r="H23" s="28">
        <f>IF(H22="Enter Cost",0,H22)</f>
        <v>0</v>
      </c>
      <c r="I23" s="8"/>
      <c r="J23" s="8"/>
      <c r="K23" s="8"/>
      <c r="L23" s="8"/>
      <c r="M23" s="8"/>
      <c r="N23" s="8"/>
      <c r="O23" s="8"/>
      <c r="P23" s="8"/>
      <c r="Q23" s="8"/>
      <c r="R23" s="8"/>
      <c r="S23" s="8"/>
      <c r="T23" s="8"/>
    </row>
    <row r="24" spans="2:20" ht="14.45" x14ac:dyDescent="0.3">
      <c r="B24" s="10" t="s">
        <v>67</v>
      </c>
      <c r="C24" s="13" t="s">
        <v>2</v>
      </c>
      <c r="D24" s="24" t="str">
        <f>IF(D19="-","-",D19-D21-D23)</f>
        <v>-</v>
      </c>
      <c r="E24" s="13" t="s">
        <v>2</v>
      </c>
      <c r="F24" s="24" t="str">
        <f>IF(F19="-","-",F19-F21-F23)</f>
        <v>-</v>
      </c>
      <c r="G24" s="13" t="s">
        <v>2</v>
      </c>
      <c r="H24" s="24" t="str">
        <f>IF(H19="-","-",H19-H21-H23)</f>
        <v>-</v>
      </c>
    </row>
    <row r="25" spans="2:20" thickBot="1" x14ac:dyDescent="0.35">
      <c r="B25" s="14" t="s">
        <v>31</v>
      </c>
      <c r="C25" s="15" t="s">
        <v>23</v>
      </c>
      <c r="D25" s="25" t="str">
        <f>IF(D24="-","-",D16/D24)</f>
        <v>-</v>
      </c>
      <c r="E25" s="15" t="s">
        <v>23</v>
      </c>
      <c r="F25" s="25" t="str">
        <f>IF(F24="-","-",F16/F24)</f>
        <v>-</v>
      </c>
      <c r="G25" s="15" t="s">
        <v>23</v>
      </c>
      <c r="H25" s="25" t="str">
        <f>IF(H24="-","-",H16/H24)</f>
        <v>-</v>
      </c>
    </row>
  </sheetData>
  <mergeCells count="20">
    <mergeCell ref="E18:F18"/>
    <mergeCell ref="G18:H18"/>
    <mergeCell ref="E14:F14"/>
    <mergeCell ref="G14:H14"/>
    <mergeCell ref="C17:D17"/>
    <mergeCell ref="E17:F17"/>
    <mergeCell ref="G17:H17"/>
    <mergeCell ref="C18:D18"/>
    <mergeCell ref="B2:D2"/>
    <mergeCell ref="B4:D4"/>
    <mergeCell ref="C13:D13"/>
    <mergeCell ref="C14:D14"/>
    <mergeCell ref="F5:I5"/>
    <mergeCell ref="G6:I6"/>
    <mergeCell ref="G7:I7"/>
    <mergeCell ref="G8:I8"/>
    <mergeCell ref="G9:I9"/>
    <mergeCell ref="B12:H12"/>
    <mergeCell ref="E13:F13"/>
    <mergeCell ref="G13:H13"/>
  </mergeCells>
  <dataValidations count="3">
    <dataValidation allowBlank="1" showInputMessage="1" sqref="C13:I13"/>
    <dataValidation type="list" allowBlank="1" showInputMessage="1" showErrorMessage="1" sqref="C8">
      <formula1>$J$3:$J$6</formula1>
    </dataValidation>
    <dataValidation type="list" allowBlank="1" showInputMessage="1" showErrorMessage="1" sqref="C18 E18 S18 K18 M18 O18 Q18 I18 G18">
      <formula1>$P$1:$P$3</formula1>
    </dataValidation>
  </dataValidations>
  <pageMargins left="0.7" right="0.7" top="0.75" bottom="0.75" header="0.3" footer="0.3"/>
  <pageSetup scale="86"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T25"/>
  <sheetViews>
    <sheetView showGridLines="0" showRowColHeaders="0" topLeftCell="A8" workbookViewId="0">
      <selection activeCell="G18" sqref="G18:H18"/>
    </sheetView>
  </sheetViews>
  <sheetFormatPr defaultColWidth="8.85546875" defaultRowHeight="15" x14ac:dyDescent="0.25"/>
  <cols>
    <col min="1" max="1" width="7.7109375" style="8" customWidth="1"/>
    <col min="2" max="2" width="45.140625" style="8" bestFit="1" customWidth="1"/>
    <col min="3" max="3" width="11.7109375" style="8" customWidth="1"/>
    <col min="4" max="4" width="14.42578125" style="8" bestFit="1" customWidth="1"/>
    <col min="5" max="5" width="11.7109375" style="8" customWidth="1"/>
    <col min="6" max="6" width="14.42578125" style="8" customWidth="1"/>
    <col min="7" max="7" width="11.7109375" style="8" customWidth="1"/>
    <col min="8" max="8" width="13.28515625" style="8" bestFit="1" customWidth="1"/>
    <col min="9" max="9" width="11.7109375" style="8" customWidth="1"/>
    <col min="10" max="15" width="8.85546875" style="8" hidden="1" customWidth="1"/>
    <col min="16" max="16" width="14.42578125" style="8" hidden="1" customWidth="1"/>
    <col min="17" max="19" width="8.85546875" style="8" hidden="1" customWidth="1"/>
    <col min="20" max="20" width="14.42578125" style="8" customWidth="1"/>
    <col min="21" max="16384" width="8.85546875" style="8"/>
  </cols>
  <sheetData>
    <row r="1" spans="2:19" thickBot="1" x14ac:dyDescent="0.35">
      <c r="M1" s="8" t="s">
        <v>0</v>
      </c>
      <c r="P1" s="8" t="s">
        <v>57</v>
      </c>
      <c r="Q1" s="8" t="s">
        <v>5</v>
      </c>
      <c r="R1" s="8" t="s">
        <v>5</v>
      </c>
    </row>
    <row r="2" spans="2:19" ht="21.6" thickBot="1" x14ac:dyDescent="0.45">
      <c r="B2" s="66" t="s">
        <v>15</v>
      </c>
      <c r="C2" s="67"/>
      <c r="D2" s="68"/>
      <c r="M2" s="8" t="s">
        <v>100</v>
      </c>
      <c r="N2" s="8" t="str">
        <f>D6</f>
        <v>Enter Quantity</v>
      </c>
      <c r="P2" s="8" t="s">
        <v>58</v>
      </c>
      <c r="Q2" s="8" t="str">
        <f>IF(D6="Enter Quantity","-",D6-D15)</f>
        <v>-</v>
      </c>
      <c r="R2" s="20" t="e">
        <f>D7/D6</f>
        <v>#VALUE!</v>
      </c>
      <c r="S2" s="8" t="s">
        <v>61</v>
      </c>
    </row>
    <row r="3" spans="2:19" ht="21.6" thickBot="1" x14ac:dyDescent="0.45">
      <c r="B3" s="22"/>
      <c r="C3" s="22"/>
      <c r="D3" s="22"/>
      <c r="J3" s="8" t="s">
        <v>0</v>
      </c>
      <c r="K3" s="8" t="s">
        <v>5</v>
      </c>
      <c r="M3" s="8" t="s">
        <v>4</v>
      </c>
      <c r="N3" s="8" t="str">
        <f>D6</f>
        <v>Enter Quantity</v>
      </c>
      <c r="P3" s="8" t="s">
        <v>59</v>
      </c>
      <c r="Q3" s="8" t="str">
        <f>IF(D8="Enter Quantity","-",D8-D15)</f>
        <v>-</v>
      </c>
      <c r="R3" s="20" t="e">
        <f>D9/D8</f>
        <v>#VALUE!</v>
      </c>
      <c r="S3" s="8" t="s">
        <v>61</v>
      </c>
    </row>
    <row r="4" spans="2:19" thickBot="1" x14ac:dyDescent="0.35">
      <c r="B4" s="71" t="s">
        <v>12</v>
      </c>
      <c r="C4" s="72"/>
      <c r="D4" s="73"/>
      <c r="J4" s="8" t="s">
        <v>3</v>
      </c>
      <c r="K4" s="8">
        <v>1</v>
      </c>
      <c r="M4" s="8" t="s">
        <v>37</v>
      </c>
      <c r="N4" s="8" t="str">
        <f>$D$10</f>
        <v>-</v>
      </c>
    </row>
    <row r="5" spans="2:19" ht="14.45" x14ac:dyDescent="0.3">
      <c r="B5" s="23"/>
      <c r="C5" s="11" t="s">
        <v>1</v>
      </c>
      <c r="D5" s="12" t="s">
        <v>32</v>
      </c>
      <c r="F5" s="76" t="s">
        <v>6</v>
      </c>
      <c r="G5" s="77"/>
      <c r="H5" s="77"/>
      <c r="I5" s="78"/>
      <c r="J5" s="8" t="s">
        <v>33</v>
      </c>
      <c r="K5" s="8">
        <v>29.307220000000001</v>
      </c>
      <c r="M5" s="8" t="s">
        <v>4</v>
      </c>
      <c r="N5" s="8" t="str">
        <f>$D$10</f>
        <v>-</v>
      </c>
    </row>
    <row r="6" spans="2:19" ht="14.45" x14ac:dyDescent="0.3">
      <c r="B6" s="10" t="s">
        <v>26</v>
      </c>
      <c r="C6" s="13" t="s">
        <v>3</v>
      </c>
      <c r="D6" s="32" t="s">
        <v>13</v>
      </c>
      <c r="F6" s="44" t="s">
        <v>5</v>
      </c>
      <c r="G6" s="85" t="s">
        <v>7</v>
      </c>
      <c r="H6" s="86"/>
      <c r="I6" s="87"/>
      <c r="J6" s="8" t="s">
        <v>35</v>
      </c>
      <c r="K6" s="8">
        <v>0.29307109999999997</v>
      </c>
      <c r="M6" s="8" t="s">
        <v>40</v>
      </c>
      <c r="N6" s="8" t="str">
        <f>$D$10</f>
        <v>-</v>
      </c>
    </row>
    <row r="7" spans="2:19" ht="14.45" x14ac:dyDescent="0.3">
      <c r="B7" s="10" t="s">
        <v>24</v>
      </c>
      <c r="C7" s="13" t="s">
        <v>2</v>
      </c>
      <c r="D7" s="30" t="s">
        <v>14</v>
      </c>
      <c r="F7" s="45" t="s">
        <v>5</v>
      </c>
      <c r="G7" s="79" t="s">
        <v>8</v>
      </c>
      <c r="H7" s="79"/>
      <c r="I7" s="80"/>
      <c r="M7" s="8" t="s">
        <v>41</v>
      </c>
      <c r="N7" s="8" t="str">
        <f>$D$10</f>
        <v>-</v>
      </c>
    </row>
    <row r="8" spans="2:19" ht="14.45" x14ac:dyDescent="0.3">
      <c r="B8" s="10" t="s">
        <v>25</v>
      </c>
      <c r="C8" s="31" t="s">
        <v>0</v>
      </c>
      <c r="D8" s="32" t="s">
        <v>13</v>
      </c>
      <c r="F8" s="46" t="s">
        <v>5</v>
      </c>
      <c r="G8" s="79" t="s">
        <v>9</v>
      </c>
      <c r="H8" s="79"/>
      <c r="I8" s="80"/>
      <c r="M8" s="8" t="s">
        <v>4</v>
      </c>
      <c r="N8" s="8" t="str">
        <f>D6</f>
        <v>Enter Quantity</v>
      </c>
    </row>
    <row r="9" spans="2:19" thickBot="1" x14ac:dyDescent="0.35">
      <c r="B9" s="10" t="s">
        <v>27</v>
      </c>
      <c r="C9" s="13" t="s">
        <v>2</v>
      </c>
      <c r="D9" s="30" t="s">
        <v>14</v>
      </c>
      <c r="F9" s="47" t="s">
        <v>5</v>
      </c>
      <c r="G9" s="81" t="s">
        <v>10</v>
      </c>
      <c r="H9" s="81"/>
      <c r="I9" s="82"/>
    </row>
    <row r="10" spans="2:19" ht="14.45" hidden="1" x14ac:dyDescent="0.3">
      <c r="B10" s="21" t="str">
        <f>VLOOKUP(C8,J3:K6,2,FALSE)</f>
        <v>-</v>
      </c>
      <c r="C10" s="13" t="s">
        <v>3</v>
      </c>
      <c r="D10" s="26" t="str">
        <f>IF(B10="-","-",D8*B10)</f>
        <v>-</v>
      </c>
    </row>
    <row r="11" spans="2:19" ht="14.45" x14ac:dyDescent="0.3">
      <c r="B11" s="10" t="s">
        <v>28</v>
      </c>
      <c r="C11" s="13" t="s">
        <v>3</v>
      </c>
      <c r="D11" s="27" t="str">
        <f>IF(D10="-","-",D6+D10)</f>
        <v>-</v>
      </c>
    </row>
    <row r="12" spans="2:19" ht="14.45" x14ac:dyDescent="0.3">
      <c r="B12" s="89" t="s">
        <v>11</v>
      </c>
      <c r="C12" s="90"/>
      <c r="D12" s="90"/>
      <c r="E12" s="90"/>
      <c r="F12" s="90"/>
      <c r="G12" s="90"/>
      <c r="H12" s="90"/>
    </row>
    <row r="13" spans="2:19" ht="14.45" x14ac:dyDescent="0.3">
      <c r="B13" s="10" t="s">
        <v>66</v>
      </c>
      <c r="C13" s="74" t="s">
        <v>101</v>
      </c>
      <c r="D13" s="75"/>
      <c r="E13" s="74" t="s">
        <v>102</v>
      </c>
      <c r="F13" s="75"/>
      <c r="G13" s="74" t="s">
        <v>108</v>
      </c>
      <c r="H13" s="75"/>
    </row>
    <row r="14" spans="2:19" ht="14.45" x14ac:dyDescent="0.3">
      <c r="B14" s="10" t="s">
        <v>64</v>
      </c>
      <c r="C14" s="69" t="s">
        <v>63</v>
      </c>
      <c r="D14" s="70"/>
      <c r="E14" s="69" t="s">
        <v>63</v>
      </c>
      <c r="F14" s="70"/>
      <c r="G14" s="69" t="s">
        <v>63</v>
      </c>
      <c r="H14" s="70"/>
    </row>
    <row r="15" spans="2:19" ht="14.45" x14ac:dyDescent="0.3">
      <c r="B15" s="10" t="s">
        <v>65</v>
      </c>
      <c r="C15" s="13" t="s">
        <v>3</v>
      </c>
      <c r="D15" s="32" t="s">
        <v>13</v>
      </c>
      <c r="E15" s="13" t="s">
        <v>3</v>
      </c>
      <c r="F15" s="32" t="s">
        <v>13</v>
      </c>
      <c r="G15" s="13" t="s">
        <v>3</v>
      </c>
      <c r="H15" s="32" t="s">
        <v>13</v>
      </c>
    </row>
    <row r="16" spans="2:19" ht="14.45" x14ac:dyDescent="0.3">
      <c r="B16" s="10" t="s">
        <v>29</v>
      </c>
      <c r="C16" s="13" t="s">
        <v>2</v>
      </c>
      <c r="D16" s="30" t="s">
        <v>14</v>
      </c>
      <c r="E16" s="13" t="s">
        <v>2</v>
      </c>
      <c r="F16" s="30" t="s">
        <v>14</v>
      </c>
      <c r="G16" s="13" t="s">
        <v>2</v>
      </c>
      <c r="H16" s="30" t="s">
        <v>14</v>
      </c>
    </row>
    <row r="17" spans="2:20" ht="14.45" customHeight="1" x14ac:dyDescent="0.3">
      <c r="B17" s="43"/>
      <c r="C17" s="88" t="s">
        <v>84</v>
      </c>
      <c r="D17" s="88"/>
      <c r="E17" s="88" t="s">
        <v>85</v>
      </c>
      <c r="F17" s="88"/>
      <c r="G17" s="88" t="s">
        <v>109</v>
      </c>
      <c r="H17" s="88"/>
    </row>
    <row r="18" spans="2:20" ht="14.45" x14ac:dyDescent="0.3">
      <c r="B18" s="10" t="s">
        <v>60</v>
      </c>
      <c r="C18" s="83" t="s">
        <v>57</v>
      </c>
      <c r="D18" s="84"/>
      <c r="E18" s="83" t="s">
        <v>57</v>
      </c>
      <c r="F18" s="84"/>
      <c r="G18" s="83" t="s">
        <v>57</v>
      </c>
      <c r="H18" s="84"/>
    </row>
    <row r="19" spans="2:20" ht="14.45" x14ac:dyDescent="0.3">
      <c r="B19" s="10" t="s">
        <v>62</v>
      </c>
      <c r="C19" s="13" t="s">
        <v>2</v>
      </c>
      <c r="D19" s="24" t="str">
        <f>IF(C18="Select Offset","-",VLOOKUP(C18,P1:R3,3,FALSE)*D15)</f>
        <v>-</v>
      </c>
      <c r="E19" s="13" t="s">
        <v>2</v>
      </c>
      <c r="F19" s="24" t="str">
        <f>IF(E18="Select Offset","-",VLOOKUP(E18,P1:R3,3,FALSE)*F15)</f>
        <v>-</v>
      </c>
      <c r="G19" s="13" t="s">
        <v>2</v>
      </c>
      <c r="H19" s="24" t="str">
        <f>IF(G18="Select Offset","-",VLOOKUP(G18,P1:R3,3,FALSE)*H15)</f>
        <v>-</v>
      </c>
    </row>
    <row r="20" spans="2:20" ht="14.45" x14ac:dyDescent="0.3">
      <c r="B20" s="10" t="s">
        <v>30</v>
      </c>
      <c r="C20" s="13" t="s">
        <v>2</v>
      </c>
      <c r="D20" s="30" t="s">
        <v>14</v>
      </c>
      <c r="E20" s="13" t="s">
        <v>2</v>
      </c>
      <c r="F20" s="30" t="s">
        <v>14</v>
      </c>
      <c r="G20" s="13" t="s">
        <v>2</v>
      </c>
      <c r="H20" s="30" t="s">
        <v>14</v>
      </c>
    </row>
    <row r="21" spans="2:20" s="1" customFormat="1" ht="14.45" hidden="1" customHeight="1" x14ac:dyDescent="0.3">
      <c r="B21" s="21"/>
      <c r="C21" s="16"/>
      <c r="D21" s="33">
        <f>IF(D20="Enter Cost",0,D20)</f>
        <v>0</v>
      </c>
      <c r="E21" s="16"/>
      <c r="F21" s="33">
        <f>IF(F20="Enter Cost",0,F20)</f>
        <v>0</v>
      </c>
      <c r="G21" s="16"/>
      <c r="H21" s="33">
        <f>IF(H20="Enter Cost",0,H20)</f>
        <v>0</v>
      </c>
      <c r="I21" s="8"/>
      <c r="J21" s="8"/>
      <c r="K21" s="8"/>
      <c r="L21" s="8"/>
      <c r="M21" s="8"/>
      <c r="N21" s="8"/>
      <c r="O21" s="8"/>
      <c r="P21" s="8"/>
      <c r="Q21" s="8"/>
      <c r="R21" s="8"/>
      <c r="S21" s="8"/>
      <c r="T21" s="8"/>
    </row>
    <row r="22" spans="2:20" ht="14.45" x14ac:dyDescent="0.3">
      <c r="B22" s="10" t="s">
        <v>68</v>
      </c>
      <c r="C22" s="13" t="s">
        <v>2</v>
      </c>
      <c r="D22" s="30" t="s">
        <v>14</v>
      </c>
      <c r="E22" s="13" t="s">
        <v>2</v>
      </c>
      <c r="F22" s="30" t="s">
        <v>14</v>
      </c>
      <c r="G22" s="13" t="s">
        <v>2</v>
      </c>
      <c r="H22" s="30" t="s">
        <v>14</v>
      </c>
    </row>
    <row r="23" spans="2:20" s="1" customFormat="1" ht="14.45" hidden="1" customHeight="1" x14ac:dyDescent="0.3">
      <c r="B23" s="21"/>
      <c r="C23" s="16"/>
      <c r="D23" s="28">
        <f>IF(D22="Enter Cost",0,D22)</f>
        <v>0</v>
      </c>
      <c r="E23" s="16"/>
      <c r="F23" s="28">
        <f>IF(F22="Enter Cost",0,F22)</f>
        <v>0</v>
      </c>
      <c r="G23" s="16"/>
      <c r="H23" s="28">
        <f>IF(H22="Enter Cost",0,H22)</f>
        <v>0</v>
      </c>
      <c r="I23" s="8"/>
      <c r="J23" s="8"/>
      <c r="K23" s="8"/>
      <c r="L23" s="8"/>
      <c r="M23" s="8"/>
      <c r="N23" s="8"/>
      <c r="O23" s="8"/>
      <c r="P23" s="8"/>
      <c r="Q23" s="8"/>
      <c r="R23" s="8"/>
      <c r="S23" s="8"/>
      <c r="T23" s="8"/>
    </row>
    <row r="24" spans="2:20" ht="14.45" x14ac:dyDescent="0.3">
      <c r="B24" s="10" t="s">
        <v>67</v>
      </c>
      <c r="C24" s="13" t="s">
        <v>2</v>
      </c>
      <c r="D24" s="24" t="str">
        <f>IF(D19="-","-",D19-D21-D23)</f>
        <v>-</v>
      </c>
      <c r="E24" s="13" t="s">
        <v>2</v>
      </c>
      <c r="F24" s="24" t="str">
        <f>IF(F19="-","-",F19-F21-F23)</f>
        <v>-</v>
      </c>
      <c r="G24" s="13" t="s">
        <v>2</v>
      </c>
      <c r="H24" s="24" t="str">
        <f>IF(H19="-","-",H19-H21-H23)</f>
        <v>-</v>
      </c>
    </row>
    <row r="25" spans="2:20" thickBot="1" x14ac:dyDescent="0.35">
      <c r="B25" s="14" t="s">
        <v>31</v>
      </c>
      <c r="C25" s="15" t="s">
        <v>23</v>
      </c>
      <c r="D25" s="25" t="str">
        <f>IF(D24="-","-",D16/D24)</f>
        <v>-</v>
      </c>
      <c r="E25" s="15" t="s">
        <v>23</v>
      </c>
      <c r="F25" s="25" t="str">
        <f>IF(F24="-","-",F16/F24)</f>
        <v>-</v>
      </c>
      <c r="G25" s="15" t="s">
        <v>23</v>
      </c>
      <c r="H25" s="25" t="str">
        <f>IF(H24="-","-",H16/H24)</f>
        <v>-</v>
      </c>
    </row>
  </sheetData>
  <sheetProtection sheet="1" objects="1" scenarios="1"/>
  <mergeCells count="20">
    <mergeCell ref="E18:F18"/>
    <mergeCell ref="G18:H18"/>
    <mergeCell ref="E14:F14"/>
    <mergeCell ref="G14:H14"/>
    <mergeCell ref="C17:D17"/>
    <mergeCell ref="E17:F17"/>
    <mergeCell ref="G17:H17"/>
    <mergeCell ref="C18:D18"/>
    <mergeCell ref="B2:D2"/>
    <mergeCell ref="B4:D4"/>
    <mergeCell ref="C13:D13"/>
    <mergeCell ref="C14:D14"/>
    <mergeCell ref="F5:I5"/>
    <mergeCell ref="G6:I6"/>
    <mergeCell ref="G7:I7"/>
    <mergeCell ref="G8:I8"/>
    <mergeCell ref="G9:I9"/>
    <mergeCell ref="B12:H12"/>
    <mergeCell ref="E13:F13"/>
    <mergeCell ref="G13:H13"/>
  </mergeCells>
  <dataValidations count="3">
    <dataValidation allowBlank="1" showInputMessage="1" sqref="C13:I13"/>
    <dataValidation type="list" allowBlank="1" showInputMessage="1" showErrorMessage="1" sqref="C18 E18 S18 K18 M18 O18 Q18 I18 G18">
      <formula1>$P$1:$P$3</formula1>
    </dataValidation>
    <dataValidation type="list" allowBlank="1" showInputMessage="1" showErrorMessage="1" sqref="C8">
      <formula1>$J$3:$J$6</formula1>
    </dataValidation>
  </dataValidations>
  <pageMargins left="0.7" right="0.7" top="0.75" bottom="0.75" header="0.3" footer="0.3"/>
  <pageSetup scale="86" fitToHeight="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U16"/>
  <sheetViews>
    <sheetView showGridLines="0" showRowColHeaders="0" zoomScale="75" zoomScaleNormal="75" workbookViewId="0">
      <selection activeCell="C7" sqref="C7"/>
    </sheetView>
  </sheetViews>
  <sheetFormatPr defaultRowHeight="15" x14ac:dyDescent="0.25"/>
  <cols>
    <col min="1" max="1" width="1.7109375" style="8" customWidth="1"/>
    <col min="2" max="2" width="19.42578125" style="19" bestFit="1" customWidth="1"/>
    <col min="3" max="3" width="17.7109375" style="19" customWidth="1"/>
    <col min="4" max="4" width="16.7109375" style="19" bestFit="1" customWidth="1"/>
    <col min="5" max="5" width="17" style="19" bestFit="1" customWidth="1"/>
    <col min="6" max="6" width="20.28515625" style="19" customWidth="1"/>
    <col min="7" max="7" width="17.85546875" style="19" bestFit="1" customWidth="1"/>
    <col min="8" max="9" width="17.7109375" style="19" customWidth="1"/>
    <col min="10" max="10" width="15.42578125" style="19" customWidth="1"/>
    <col min="11" max="11" width="17.7109375" style="19" customWidth="1"/>
    <col min="12" max="12" width="31.85546875" style="18" customWidth="1"/>
    <col min="18" max="18" width="0" hidden="1" customWidth="1"/>
    <col min="21" max="21" width="21.28515625" style="17" hidden="1" customWidth="1"/>
  </cols>
  <sheetData>
    <row r="1" spans="2:21" ht="14.45" customHeight="1" x14ac:dyDescent="0.25">
      <c r="D1" s="91" t="s">
        <v>76</v>
      </c>
      <c r="E1" s="91"/>
      <c r="F1" s="91"/>
      <c r="G1" s="91"/>
      <c r="H1" s="91"/>
      <c r="I1" s="91"/>
      <c r="J1" s="91"/>
      <c r="K1" s="91"/>
      <c r="R1" t="s">
        <v>87</v>
      </c>
    </row>
    <row r="2" spans="2:21" ht="14.45" customHeight="1" x14ac:dyDescent="0.25">
      <c r="D2" s="91"/>
      <c r="E2" s="91"/>
      <c r="F2" s="91"/>
      <c r="G2" s="91"/>
      <c r="H2" s="91"/>
      <c r="I2" s="91"/>
      <c r="J2" s="91"/>
      <c r="K2" s="91"/>
      <c r="R2" t="s">
        <v>86</v>
      </c>
    </row>
    <row r="3" spans="2:21" thickBot="1" x14ac:dyDescent="0.35">
      <c r="R3" t="s">
        <v>88</v>
      </c>
    </row>
    <row r="4" spans="2:21" ht="54" x14ac:dyDescent="0.3">
      <c r="B4" s="34" t="s">
        <v>42</v>
      </c>
      <c r="C4" s="35" t="s">
        <v>87</v>
      </c>
      <c r="D4" s="35" t="s">
        <v>77</v>
      </c>
      <c r="E4" s="35" t="s">
        <v>43</v>
      </c>
      <c r="F4" s="35" t="s">
        <v>79</v>
      </c>
      <c r="G4" s="35" t="s">
        <v>44</v>
      </c>
      <c r="H4" s="35" t="s">
        <v>45</v>
      </c>
      <c r="I4" s="35" t="s">
        <v>46</v>
      </c>
      <c r="J4" s="35" t="s">
        <v>47</v>
      </c>
      <c r="K4" s="35" t="s">
        <v>80</v>
      </c>
      <c r="L4" s="36" t="s">
        <v>81</v>
      </c>
      <c r="R4" t="s">
        <v>89</v>
      </c>
      <c r="U4" s="17" t="s">
        <v>34</v>
      </c>
    </row>
    <row r="5" spans="2:21" s="8" customFormat="1" ht="28.9" x14ac:dyDescent="0.3">
      <c r="B5" s="38" t="s">
        <v>69</v>
      </c>
      <c r="C5" s="39" t="s">
        <v>86</v>
      </c>
      <c r="D5" s="39" t="s">
        <v>78</v>
      </c>
      <c r="E5" s="39" t="s">
        <v>70</v>
      </c>
      <c r="F5" s="39" t="s">
        <v>71</v>
      </c>
      <c r="G5" s="39" t="s">
        <v>72</v>
      </c>
      <c r="H5" s="39" t="s">
        <v>73</v>
      </c>
      <c r="I5" s="39" t="s">
        <v>74</v>
      </c>
      <c r="J5" s="40">
        <v>15000</v>
      </c>
      <c r="K5" s="39" t="s">
        <v>75</v>
      </c>
      <c r="L5" s="53" t="s">
        <v>52</v>
      </c>
      <c r="U5" s="17" t="s">
        <v>52</v>
      </c>
    </row>
    <row r="6" spans="2:21" ht="48" customHeight="1" x14ac:dyDescent="0.3">
      <c r="B6" s="37" t="s">
        <v>48</v>
      </c>
      <c r="C6" s="60" t="s">
        <v>88</v>
      </c>
      <c r="D6" s="50" t="str">
        <f>IF(C6="Select Option","-",IF(C6="Option 1",Solar!C14,IF('Results Page '!C6="Option 2",Solar!E14,Solar!G14)))</f>
        <v>Enter Project Type/Name</v>
      </c>
      <c r="E6" s="54"/>
      <c r="F6" s="41" t="str">
        <f>IF(C6="Select Option","-",IF(C6="Option 1",Solar!D15,IF('Results Page '!C6="Option 2",Solar!F15,Solar!H15)))</f>
        <v>Enter Quantity</v>
      </c>
      <c r="G6" s="54"/>
      <c r="H6" s="54"/>
      <c r="I6" s="54"/>
      <c r="J6" s="41" t="str">
        <f>IF(C6="Select Option","-",IF(C6="Option 1",Solar!D16,IF('Results Page '!C6="Option 2",Solar!F16,Solar!H16)))</f>
        <v>Enter Cost</v>
      </c>
      <c r="K6" s="41" t="str">
        <f>IF(C6="Select Option","-",IF(C6="Option 1",Solar!D25,IF('Results Page '!C6="Option 2",Solar!F25,Solar!H25)))</f>
        <v>-</v>
      </c>
      <c r="L6" s="55" t="s">
        <v>34</v>
      </c>
      <c r="U6" s="17" t="s">
        <v>53</v>
      </c>
    </row>
    <row r="7" spans="2:21" ht="48" customHeight="1" x14ac:dyDescent="0.3">
      <c r="B7" s="37" t="s">
        <v>49</v>
      </c>
      <c r="C7" s="61" t="s">
        <v>87</v>
      </c>
      <c r="D7" s="51" t="str">
        <f>IF(C7="Select Option","-",IF(C7="Option 1",'Bio-gas'!C14,IF('Results Page '!C7="Option 2",'Bio-gas'!E14,'Bio-gas'!G14)))</f>
        <v>-</v>
      </c>
      <c r="E7" s="56"/>
      <c r="F7" s="42" t="str">
        <f>IF(C7="Select Option","-",IF(C7="Option 1",'Bio-gas'!D15,IF('Results Page '!C7="Option 2",'Bio-gas'!F15,'Bio-gas'!H15)))</f>
        <v>-</v>
      </c>
      <c r="G7" s="56"/>
      <c r="H7" s="56"/>
      <c r="I7" s="56"/>
      <c r="J7" s="42" t="str">
        <f>IF(C7="Select Option","-",IF(C7="Option 1",'Bio-gas'!D16,IF('Results Page '!C7="Option 2",'Bio-gas'!F16,'Bio-gas'!H16)))</f>
        <v>-</v>
      </c>
      <c r="K7" s="42" t="str">
        <f>IF(C7="Select Option","-",IF(C7="Option 1",'Bio-gas'!D25,IF('Results Page '!C7="Option 2",'Bio-gas'!F25,'Bio-gas'!H25)))</f>
        <v>-</v>
      </c>
      <c r="L7" s="57" t="s">
        <v>34</v>
      </c>
      <c r="U7" s="17" t="s">
        <v>54</v>
      </c>
    </row>
    <row r="8" spans="2:21" ht="48" customHeight="1" x14ac:dyDescent="0.3">
      <c r="B8" s="37" t="s">
        <v>50</v>
      </c>
      <c r="C8" s="60" t="s">
        <v>87</v>
      </c>
      <c r="D8" s="50" t="str">
        <f>IF(C8="Select Option","-",IF(C8="Option 1",Wind!C14,IF('Results Page '!C8="Option 2",Wind!E14,Wind!G14)))</f>
        <v>-</v>
      </c>
      <c r="E8" s="54"/>
      <c r="F8" s="41" t="str">
        <f>IF(C8="Select Option","-",IF(C8="Option 1",Wind!D15,IF('Results Page '!C8="Option 2",Wind!F15,Wind!H15)))</f>
        <v>-</v>
      </c>
      <c r="G8" s="54"/>
      <c r="H8" s="54"/>
      <c r="I8" s="54"/>
      <c r="J8" s="41" t="str">
        <f>IF(C8="Select Option","-",IF(C8="Option 1",Wind!D16,IF('Results Page '!C8="Option 2",Wind!F16,Wind!H16)))</f>
        <v>-</v>
      </c>
      <c r="K8" s="41" t="str">
        <f>IF(C8="Select Option","-",IF(C8="Option 1",Wind!D25,IF('Results Page '!C8="Option 2",Wind!F25,Wind!H25)))</f>
        <v>-</v>
      </c>
      <c r="L8" s="55" t="s">
        <v>34</v>
      </c>
      <c r="U8" s="17" t="s">
        <v>55</v>
      </c>
    </row>
    <row r="9" spans="2:21" ht="48" customHeight="1" x14ac:dyDescent="0.3">
      <c r="B9" s="37" t="s">
        <v>51</v>
      </c>
      <c r="C9" s="61" t="s">
        <v>87</v>
      </c>
      <c r="D9" s="51" t="str">
        <f>IF(C9="Select Option","-",IF(C9="Option 1",'Geo Thermal'!C14,IF('Results Page '!C9="Option 2",'Geo Thermal'!E14,'Geo Thermal'!G14)))</f>
        <v>-</v>
      </c>
      <c r="E9" s="56"/>
      <c r="F9" s="42" t="str">
        <f>IF(C9="Select Option","-",IF(C9="Option 1",'Geo Thermal'!D15,IF('Results Page '!C9="Option 2",'Geo Thermal'!F15,'Geo Thermal'!H15)))</f>
        <v>-</v>
      </c>
      <c r="G9" s="56"/>
      <c r="H9" s="56"/>
      <c r="I9" s="56"/>
      <c r="J9" s="42" t="str">
        <f>IF(C9="Select Option","-",IF(C9="Option 1",'Geo Thermal'!D16,IF('Results Page '!C9="Option 2",'Geo Thermal'!F16,'Geo Thermal'!H16)))</f>
        <v>-</v>
      </c>
      <c r="K9" s="42" t="str">
        <f>IF(C9="Select Option","-",IF(C9="Option 1",'Geo Thermal'!D25,IF('Results Page '!C9="Option 2",'Geo Thermal'!F25,'Geo Thermal'!H25)))</f>
        <v>-</v>
      </c>
      <c r="L9" s="57" t="s">
        <v>34</v>
      </c>
      <c r="U9" s="17" t="s">
        <v>56</v>
      </c>
    </row>
    <row r="10" spans="2:21" ht="48" customHeight="1" thickBot="1" x14ac:dyDescent="0.35">
      <c r="B10" s="48" t="s">
        <v>4</v>
      </c>
      <c r="C10" s="62" t="s">
        <v>87</v>
      </c>
      <c r="D10" s="52" t="str">
        <f>IF(C10="Select Option","-",IF(C10="Option 1",Other!C14,IF('Results Page '!C10="Option 2",Other!E14,Other!G14)))</f>
        <v>-</v>
      </c>
      <c r="E10" s="58"/>
      <c r="F10" s="49" t="str">
        <f>IF(C10="Select Option","-",IF(C10="Option 1",Other!D15,IF('Results Page '!C10="Option 2",Other!F15,Other!H15)))</f>
        <v>-</v>
      </c>
      <c r="G10" s="58"/>
      <c r="H10" s="58"/>
      <c r="I10" s="58"/>
      <c r="J10" s="49" t="str">
        <f>IF(C10="Select Option","-",IF(C10="Option 1",Other!D16,IF('Results Page '!C10="Option 2",Other!F16,Other!H16)))</f>
        <v>-</v>
      </c>
      <c r="K10" s="49" t="str">
        <f>IF(C10="Select Option","-",IF(C10="Option 1",Other!D25,IF('Results Page '!C10="Option 2",Other!F25,Other!H25)))</f>
        <v>-</v>
      </c>
      <c r="L10" s="59" t="s">
        <v>34</v>
      </c>
    </row>
    <row r="16" spans="2:21" ht="21" x14ac:dyDescent="0.3">
      <c r="B16" s="63" t="s">
        <v>104</v>
      </c>
    </row>
  </sheetData>
  <mergeCells count="1">
    <mergeCell ref="D1:K2"/>
  </mergeCells>
  <dataValidations count="2">
    <dataValidation type="list" allowBlank="1" showInputMessage="1" sqref="L5:L10">
      <formula1>$U$4:$U$9</formula1>
    </dataValidation>
    <dataValidation type="list" allowBlank="1" showInputMessage="1" showErrorMessage="1" sqref="C6:C10">
      <formula1>$R$1:$R$4</formula1>
    </dataValidation>
  </dataValidations>
  <pageMargins left="0.7" right="0.7" top="0.75" bottom="0.75" header="0.3" footer="0.3"/>
  <pageSetup scale="57"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Solar</vt:lpstr>
      <vt:lpstr>Bio-gas</vt:lpstr>
      <vt:lpstr>Wind</vt:lpstr>
      <vt:lpstr>Geo Thermal</vt:lpstr>
      <vt:lpstr>Other</vt:lpstr>
      <vt:lpstr>Results Page </vt:lpstr>
    </vt:vector>
  </TitlesOfParts>
  <Company>Antea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Feingold</dc:creator>
  <cp:lastModifiedBy>John Stier</cp:lastModifiedBy>
  <cp:lastPrinted>2012-10-12T02:33:20Z</cp:lastPrinted>
  <dcterms:created xsi:type="dcterms:W3CDTF">2012-10-01T13:04:31Z</dcterms:created>
  <dcterms:modified xsi:type="dcterms:W3CDTF">2012-10-25T22:12:19Z</dcterms:modified>
</cp:coreProperties>
</file>