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0" yWindow="45" windowWidth="15165" windowHeight="6210"/>
  </bookViews>
  <sheets>
    <sheet name="Instructions " sheetId="7" r:id="rId1"/>
    <sheet name="Data Input" sheetId="1" r:id="rId2"/>
  </sheets>
  <calcPr calcId="145621"/>
</workbook>
</file>

<file path=xl/calcChain.xml><?xml version="1.0" encoding="utf-8"?>
<calcChain xmlns="http://schemas.openxmlformats.org/spreadsheetml/2006/main">
  <c r="D38" i="1" l="1"/>
  <c r="C36" i="1"/>
  <c r="D31" i="1"/>
  <c r="D22" i="1"/>
  <c r="D23" i="1" s="1"/>
  <c r="D20" i="1"/>
  <c r="C17" i="1"/>
  <c r="D12" i="1"/>
  <c r="D13" i="1" s="1"/>
  <c r="D11" i="1"/>
  <c r="C8" i="1"/>
  <c r="D39" i="1" l="1"/>
  <c r="K12" i="1"/>
  <c r="K11" i="1"/>
  <c r="D40" i="1" l="1"/>
  <c r="K39" i="1" l="1"/>
  <c r="K40" i="1" s="1"/>
  <c r="K38" i="1"/>
  <c r="J36" i="1"/>
  <c r="K31" i="1"/>
  <c r="K22" i="1"/>
  <c r="K23" i="1" s="1"/>
  <c r="K20" i="1"/>
  <c r="J17" i="1"/>
  <c r="J8" i="1"/>
  <c r="K13" i="1" l="1"/>
  <c r="N3" i="1"/>
  <c r="N2" i="1" l="1"/>
</calcChain>
</file>

<file path=xl/comments1.xml><?xml version="1.0" encoding="utf-8"?>
<comments xmlns="http://schemas.openxmlformats.org/spreadsheetml/2006/main">
  <authors>
    <author>Ron Feingold</author>
  </authors>
  <commentList>
    <comment ref="B5" authorId="0">
      <text>
        <r>
          <rPr>
            <b/>
            <u/>
            <sz val="10"/>
            <color indexed="81"/>
            <rFont val="Arial"/>
            <family val="2"/>
          </rPr>
          <t>Current Situation</t>
        </r>
        <r>
          <rPr>
            <b/>
            <sz val="10"/>
            <color indexed="81"/>
            <rFont val="Arial"/>
            <family val="2"/>
          </rPr>
          <t xml:space="preserve">
</t>
        </r>
        <r>
          <rPr>
            <sz val="10"/>
            <color indexed="81"/>
            <rFont val="Arial"/>
            <family val="2"/>
          </rPr>
          <t xml:space="preserve">This section will cover the current water situation at the operator's facility for a year
</t>
        </r>
      </text>
    </comment>
    <comment ref="I5" authorId="0">
      <text>
        <r>
          <rPr>
            <b/>
            <u/>
            <sz val="10"/>
            <color indexed="81"/>
            <rFont val="Arial"/>
            <family val="2"/>
          </rPr>
          <t>Current Situation</t>
        </r>
        <r>
          <rPr>
            <b/>
            <sz val="10"/>
            <color indexed="81"/>
            <rFont val="Arial"/>
            <family val="2"/>
          </rPr>
          <t xml:space="preserve">
</t>
        </r>
        <r>
          <rPr>
            <sz val="10"/>
            <color indexed="81"/>
            <rFont val="Arial"/>
            <family val="2"/>
          </rPr>
          <t xml:space="preserve">This section will cover the current water situation at the operator's facility for a year
</t>
        </r>
      </text>
    </comment>
    <comment ref="B6" authorId="0">
      <text>
        <r>
          <rPr>
            <b/>
            <u/>
            <sz val="10"/>
            <color indexed="81"/>
            <rFont val="Arial"/>
            <family val="2"/>
          </rPr>
          <t>Unit of Measurement</t>
        </r>
        <r>
          <rPr>
            <b/>
            <sz val="10"/>
            <color indexed="81"/>
            <rFont val="Arial"/>
            <family val="2"/>
          </rPr>
          <t xml:space="preserve">
</t>
        </r>
        <r>
          <rPr>
            <sz val="10"/>
            <color indexed="81"/>
            <rFont val="Arial"/>
            <family val="2"/>
          </rPr>
          <t>Select the unit of measurement for quantifying energy. This will populate other cells within this too</t>
        </r>
        <r>
          <rPr>
            <sz val="8"/>
            <color indexed="81"/>
            <rFont val="Tahoma"/>
            <family val="2"/>
          </rPr>
          <t>l</t>
        </r>
      </text>
    </comment>
    <comment ref="I6" authorId="0">
      <text>
        <r>
          <rPr>
            <b/>
            <u/>
            <sz val="10"/>
            <color indexed="81"/>
            <rFont val="Arial"/>
            <family val="2"/>
          </rPr>
          <t>Unit of Measurement</t>
        </r>
        <r>
          <rPr>
            <b/>
            <sz val="10"/>
            <color indexed="81"/>
            <rFont val="Arial"/>
            <family val="2"/>
          </rPr>
          <t xml:space="preserve">
</t>
        </r>
        <r>
          <rPr>
            <sz val="10"/>
            <color indexed="81"/>
            <rFont val="Arial"/>
            <family val="2"/>
          </rPr>
          <t>Select the unit of measurement for quantifying energy. This will populate other cells within this too</t>
        </r>
        <r>
          <rPr>
            <sz val="8"/>
            <color indexed="81"/>
            <rFont val="Tahoma"/>
            <family val="2"/>
          </rPr>
          <t>l</t>
        </r>
      </text>
    </comment>
    <comment ref="B10" authorId="0">
      <text>
        <r>
          <rPr>
            <b/>
            <u/>
            <sz val="10"/>
            <color indexed="81"/>
            <rFont val="Arial"/>
            <family val="2"/>
          </rPr>
          <t xml:space="preserve">Other Costs
</t>
        </r>
        <r>
          <rPr>
            <sz val="10"/>
            <color indexed="81"/>
            <rFont val="Arial"/>
            <family val="2"/>
          </rPr>
          <t xml:space="preserve">Enter any other costs associated with the current water situation. For example, surcharges. </t>
        </r>
        <r>
          <rPr>
            <sz val="8"/>
            <color indexed="81"/>
            <rFont val="Tahoma"/>
            <family val="2"/>
          </rPr>
          <t xml:space="preserve">
</t>
        </r>
      </text>
    </comment>
    <comment ref="I10" authorId="0">
      <text>
        <r>
          <rPr>
            <b/>
            <u/>
            <sz val="10"/>
            <color indexed="81"/>
            <rFont val="Arial"/>
            <family val="2"/>
          </rPr>
          <t xml:space="preserve">Other Costs
</t>
        </r>
        <r>
          <rPr>
            <sz val="10"/>
            <color indexed="81"/>
            <rFont val="Arial"/>
            <family val="2"/>
          </rPr>
          <t xml:space="preserve">Enter any other costs associated with the current water situation. For example, surcharges. </t>
        </r>
        <r>
          <rPr>
            <sz val="8"/>
            <color indexed="81"/>
            <rFont val="Tahoma"/>
            <family val="2"/>
          </rPr>
          <t xml:space="preserve">
</t>
        </r>
      </text>
    </comment>
    <comment ref="B27" authorId="0">
      <text>
        <r>
          <rPr>
            <b/>
            <u/>
            <sz val="10"/>
            <color indexed="81"/>
            <rFont val="Arial"/>
            <family val="2"/>
          </rPr>
          <t>Total Cost</t>
        </r>
        <r>
          <rPr>
            <b/>
            <sz val="10"/>
            <color indexed="81"/>
            <rFont val="Arial"/>
            <family val="2"/>
          </rPr>
          <t xml:space="preserve">
</t>
        </r>
        <r>
          <rPr>
            <sz val="10"/>
            <color indexed="81"/>
            <rFont val="Arial"/>
            <family val="2"/>
          </rPr>
          <t>The operator should enter the total cost to purchase and install this project. This should include any additional items such as lift trucks, scaffolding, etc...</t>
        </r>
        <r>
          <rPr>
            <sz val="8"/>
            <color indexed="81"/>
            <rFont val="Tahoma"/>
            <family val="2"/>
          </rPr>
          <t xml:space="preserve">
</t>
        </r>
      </text>
    </comment>
    <comment ref="I27" authorId="0">
      <text>
        <r>
          <rPr>
            <b/>
            <u/>
            <sz val="10"/>
            <color indexed="81"/>
            <rFont val="Arial"/>
            <family val="2"/>
          </rPr>
          <t>Total Cost</t>
        </r>
        <r>
          <rPr>
            <b/>
            <sz val="10"/>
            <color indexed="81"/>
            <rFont val="Arial"/>
            <family val="2"/>
          </rPr>
          <t xml:space="preserve">
</t>
        </r>
        <r>
          <rPr>
            <sz val="10"/>
            <color indexed="81"/>
            <rFont val="Arial"/>
            <family val="2"/>
          </rPr>
          <t>The operator should enter the total cost to purchase and install this project. This should include any additional items such as lift trucks, scaffolding, etc...</t>
        </r>
        <r>
          <rPr>
            <sz val="8"/>
            <color indexed="81"/>
            <rFont val="Tahoma"/>
            <family val="2"/>
          </rPr>
          <t xml:space="preserve">
</t>
        </r>
      </text>
    </comment>
    <comment ref="B28" authorId="0">
      <text>
        <r>
          <rPr>
            <b/>
            <u/>
            <sz val="10"/>
            <color indexed="81"/>
            <rFont val="Arial"/>
            <family val="2"/>
          </rPr>
          <t>Incentive Type:</t>
        </r>
        <r>
          <rPr>
            <b/>
            <sz val="10"/>
            <color indexed="81"/>
            <rFont val="Arial"/>
            <family val="2"/>
          </rPr>
          <t xml:space="preserve">
</t>
        </r>
        <r>
          <rPr>
            <sz val="10"/>
            <color indexed="81"/>
            <rFont val="Arial"/>
            <family val="2"/>
          </rPr>
          <t xml:space="preserve">
Opportunities may exist for different types of incentives. Are there any grants, rebates, tax breaks available? Review rebate applicability with plant controller as needed. If applicable select "Yes" in the drop down menu.
</t>
        </r>
      </text>
    </comment>
    <comment ref="I28" authorId="0">
      <text>
        <r>
          <rPr>
            <b/>
            <u/>
            <sz val="10"/>
            <color indexed="81"/>
            <rFont val="Arial"/>
            <family val="2"/>
          </rPr>
          <t>Incentive Type:</t>
        </r>
        <r>
          <rPr>
            <b/>
            <sz val="10"/>
            <color indexed="81"/>
            <rFont val="Arial"/>
            <family val="2"/>
          </rPr>
          <t xml:space="preserve">
</t>
        </r>
        <r>
          <rPr>
            <sz val="10"/>
            <color indexed="81"/>
            <rFont val="Arial"/>
            <family val="2"/>
          </rPr>
          <t xml:space="preserve">
Opportunities may exist for different types of incentives. Are there any grants, rebates, tax breaks available? Review rebate applicability with plant controller as needed. If applicable select "Yes" in the drop down menu.
</t>
        </r>
      </text>
    </comment>
    <comment ref="B35" authorId="0">
      <text>
        <r>
          <rPr>
            <b/>
            <u/>
            <sz val="10"/>
            <color indexed="81"/>
            <rFont val="Arial"/>
            <family val="2"/>
          </rPr>
          <t>Additional Costs</t>
        </r>
        <r>
          <rPr>
            <b/>
            <sz val="10"/>
            <color indexed="81"/>
            <rFont val="Arial"/>
            <family val="2"/>
          </rPr>
          <t xml:space="preserve">
</t>
        </r>
        <r>
          <rPr>
            <sz val="10"/>
            <color indexed="81"/>
            <rFont val="Arial"/>
            <family val="2"/>
          </rPr>
          <t>This cell refers to theany additional costs that may be associated to this project. This cell includes but is not limited to the  total cost of parts and maintenance for the operator's proposed project, electricity used to operate machinary, chemicals, checks, etc... Also, include any costs to maintain the system during the time period selected.</t>
        </r>
        <r>
          <rPr>
            <sz val="8"/>
            <color indexed="81"/>
            <rFont val="Tahoma"/>
            <family val="2"/>
          </rPr>
          <t xml:space="preserve">
</t>
        </r>
      </text>
    </comment>
    <comment ref="I35" authorId="0">
      <text>
        <r>
          <rPr>
            <b/>
            <u/>
            <sz val="10"/>
            <color indexed="81"/>
            <rFont val="Arial"/>
            <family val="2"/>
          </rPr>
          <t>Additional Costs</t>
        </r>
        <r>
          <rPr>
            <b/>
            <sz val="10"/>
            <color indexed="81"/>
            <rFont val="Arial"/>
            <family val="2"/>
          </rPr>
          <t xml:space="preserve">
</t>
        </r>
        <r>
          <rPr>
            <sz val="10"/>
            <color indexed="81"/>
            <rFont val="Arial"/>
            <family val="2"/>
          </rPr>
          <t>This cell refers to theany additional costs that may be associated to this project. This cell includes but is not limited to the  total cost of parts and maintenance for the operator's proposed project, electricity used to operate machinary, chemicals, checks, etc... Also, include any costs to maintain the system during the time period selected.</t>
        </r>
        <r>
          <rPr>
            <sz val="8"/>
            <color indexed="81"/>
            <rFont val="Tahoma"/>
            <family val="2"/>
          </rPr>
          <t xml:space="preserve">
</t>
        </r>
      </text>
    </comment>
    <comment ref="B40" authorId="0">
      <text>
        <r>
          <rPr>
            <b/>
            <u/>
            <sz val="10"/>
            <color indexed="81"/>
            <rFont val="Arial"/>
            <family val="2"/>
          </rPr>
          <t>Payback</t>
        </r>
        <r>
          <rPr>
            <b/>
            <sz val="10"/>
            <color indexed="81"/>
            <rFont val="Arial"/>
            <family val="2"/>
          </rPr>
          <t xml:space="preserve">
</t>
        </r>
        <r>
          <rPr>
            <sz val="10"/>
            <color indexed="81"/>
            <rFont val="Arial"/>
            <family val="2"/>
          </rPr>
          <t xml:space="preserve">This cell shows how many years it will take to have a return on your investment. It does not take interest in to account. </t>
        </r>
      </text>
    </comment>
    <comment ref="I40" authorId="0">
      <text>
        <r>
          <rPr>
            <b/>
            <u/>
            <sz val="10"/>
            <color indexed="81"/>
            <rFont val="Arial"/>
            <family val="2"/>
          </rPr>
          <t xml:space="preserve">Simple Payback
</t>
        </r>
        <r>
          <rPr>
            <sz val="10"/>
            <color indexed="81"/>
            <rFont val="Arial"/>
            <family val="2"/>
          </rPr>
          <t>This calculation is based on the total cost of the project as well as savings per year. The results will not include interest.</t>
        </r>
      </text>
    </comment>
  </commentList>
</comments>
</file>

<file path=xl/sharedStrings.xml><?xml version="1.0" encoding="utf-8"?>
<sst xmlns="http://schemas.openxmlformats.org/spreadsheetml/2006/main" count="167" uniqueCount="68">
  <si>
    <t>Enter Project Name</t>
  </si>
  <si>
    <t>Cost per unit of measure</t>
  </si>
  <si>
    <t>Select Unit</t>
  </si>
  <si>
    <t>Unit</t>
  </si>
  <si>
    <t>Quantity</t>
  </si>
  <si>
    <t>$</t>
  </si>
  <si>
    <t>Years</t>
  </si>
  <si>
    <t>Select Yes/No</t>
  </si>
  <si>
    <t>Yes</t>
  </si>
  <si>
    <t>No</t>
  </si>
  <si>
    <t>Will energy be generated?</t>
  </si>
  <si>
    <t>If yes, how much energy do you expect to generate a year</t>
  </si>
  <si>
    <t>kWh</t>
  </si>
  <si>
    <t>Enter Cost</t>
  </si>
  <si>
    <t>(Select Source)</t>
  </si>
  <si>
    <t>-</t>
  </si>
  <si>
    <t>Previous Years data</t>
  </si>
  <si>
    <t>Purchased Electricity</t>
  </si>
  <si>
    <t>Year to Date data</t>
  </si>
  <si>
    <t>Natural Gas</t>
  </si>
  <si>
    <t>Previous Month data</t>
  </si>
  <si>
    <t>Propane</t>
  </si>
  <si>
    <t>Current Month data</t>
  </si>
  <si>
    <t>Fuel oil / diesel</t>
  </si>
  <si>
    <t>Map Key</t>
  </si>
  <si>
    <t xml:space="preserve">Other </t>
  </si>
  <si>
    <t>Other</t>
  </si>
  <si>
    <t>Category Description</t>
  </si>
  <si>
    <t>Operator Input / Drop Down Cells</t>
  </si>
  <si>
    <t>Calculated Value Cells</t>
  </si>
  <si>
    <t>Enter Quantity</t>
  </si>
  <si>
    <t>Automatically Filled Cell</t>
  </si>
  <si>
    <t>Proposed Project</t>
  </si>
  <si>
    <t>If yes, the amount of funding available</t>
  </si>
  <si>
    <t>What energy source will this offset?</t>
  </si>
  <si>
    <t>liter</t>
  </si>
  <si>
    <t>M3</t>
  </si>
  <si>
    <t>Current Water Situation</t>
  </si>
  <si>
    <t>Is this water reused internally?</t>
  </si>
  <si>
    <t>If no, what % of water is sent to a treatment plant</t>
  </si>
  <si>
    <t>Select %</t>
  </si>
  <si>
    <t>Other Enter %</t>
  </si>
  <si>
    <t>Guidance  / Instructions</t>
  </si>
  <si>
    <t>Overview</t>
  </si>
  <si>
    <t>The flow of the tool has been designed to allow the operator to move freely through the tool without the use of a guidance document.  However, this tool is designed for multiple skill set levels and some individuals may require additional assistance.  The user can access the "Instructions" page , for assistance.  It is important to work through the tool in the order suggested as results are often accumulated through the various worksheets.</t>
  </si>
  <si>
    <t>To use the tool, please adhere to the following recommendations:</t>
  </si>
  <si>
    <t>The tool will only function properly if the macros are enabled.</t>
  </si>
  <si>
    <t>To navigate from one area to another click on any Icon in the workbook. The user will only see the tab at the bottom of this tool that the user is currently in.</t>
  </si>
  <si>
    <t>Total cost for project</t>
  </si>
  <si>
    <t xml:space="preserve">Are there any incentives available? </t>
  </si>
  <si>
    <t>Unit of measurement for quantifying water</t>
  </si>
  <si>
    <t xml:space="preserve">Fields that may be edited by the user are shaded in light gray with a black font.  Often, these fields may be pre-populated with a drop-down cell. If you do not see an option in the drop down that is applicable to your operations, select "Other". Once you have selected "Other" simply enter the appropriate information. Note: Fields that are not shaded in light gray should not be modified for general use.  If the cell is not applicable, leave it blank or enter "0".  </t>
  </si>
  <si>
    <t>Amount of water used in year</t>
  </si>
  <si>
    <t>Cost of purchased water for year</t>
  </si>
  <si>
    <t>Other costs</t>
  </si>
  <si>
    <t>Additional costs during time period- Maintenance, 
electricty, chemicals, checks, etc…</t>
  </si>
  <si>
    <t xml:space="preserve">Simple Payback </t>
  </si>
  <si>
    <t>Select Time Period</t>
  </si>
  <si>
    <t>Select Source</t>
  </si>
  <si>
    <t>This is an Excel-based modeling tool which can assist in the evaluation of whether it is cost effective to install on-site wastewater treatment equipment.</t>
  </si>
  <si>
    <t>Current Wastewater Situation</t>
  </si>
  <si>
    <t>Is there a separate bill for wastewater?</t>
  </si>
  <si>
    <t xml:space="preserve">If yes, enter amount of wastewater sent to a treatment plant </t>
  </si>
  <si>
    <t xml:space="preserve">If yes, enter cost to dispose of wastewater </t>
  </si>
  <si>
    <t>Enter amount of wastewater diverted from treatment plant during time period</t>
  </si>
  <si>
    <t>What is the price per kWh of this source?</t>
  </si>
  <si>
    <t>Cost savings per time period</t>
  </si>
  <si>
    <t>Calculating the Costs &amp; Returns of Wastewater Pretreatment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</si>
</sst>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44" formatCode="_(&quot;$&quot;* #,##0.00_);_(&quot;$&quot;* \(#,##0.00\);_(&quot;$&quot;* &quot;-&quot;??_);_(@_)"/>
    <numFmt numFmtId="164" formatCode="&quot;$&quot;#,##0.0"/>
    <numFmt numFmtId="165" formatCode="_ * #,##0.00_ ;_ * \-#,##0.00_ ;_ * &quot;-&quot;??_ ;_ @_ "/>
    <numFmt numFmtId="166" formatCode="#,##0.00\ [$€-816]"/>
    <numFmt numFmtId="167" formatCode="#,##0.0_);\(#,##0.0\)"/>
    <numFmt numFmtId="168" formatCode="&quot;$&quot;#,##0.00"/>
    <numFmt numFmtId="169" formatCode="#,##0.0"/>
    <numFmt numFmtId="170" formatCode="&quot;$&quot;#,##0"/>
    <numFmt numFmtId="171"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b/>
      <sz val="11"/>
      <color theme="0"/>
      <name val="Cambria"/>
      <family val="1"/>
      <scheme val="major"/>
    </font>
    <font>
      <b/>
      <sz val="11"/>
      <color theme="1"/>
      <name val="Cambria"/>
      <family val="1"/>
      <scheme val="major"/>
    </font>
    <font>
      <sz val="10"/>
      <name val="Arial"/>
      <family val="2"/>
    </font>
    <font>
      <sz val="8"/>
      <color indexed="8"/>
      <name val="Arial"/>
      <family val="2"/>
    </font>
    <font>
      <b/>
      <sz val="11"/>
      <color theme="0"/>
      <name val="Calibri"/>
      <family val="2"/>
      <scheme val="minor"/>
    </font>
    <font>
      <b/>
      <sz val="10"/>
      <name val="Calibri"/>
      <family val="2"/>
      <scheme val="minor"/>
    </font>
    <font>
      <sz val="10"/>
      <color theme="1"/>
      <name val="Calibri"/>
      <family val="2"/>
      <scheme val="minor"/>
    </font>
    <font>
      <sz val="10"/>
      <name val="Calibri"/>
      <family val="2"/>
      <scheme val="minor"/>
    </font>
    <font>
      <sz val="8"/>
      <color indexed="81"/>
      <name val="Tahoma"/>
      <family val="2"/>
    </font>
    <font>
      <b/>
      <u/>
      <sz val="10"/>
      <color indexed="81"/>
      <name val="Arial"/>
      <family val="2"/>
    </font>
    <font>
      <b/>
      <sz val="10"/>
      <color indexed="81"/>
      <name val="Arial"/>
      <family val="2"/>
    </font>
    <font>
      <sz val="10"/>
      <color indexed="81"/>
      <name val="Arial"/>
      <family val="2"/>
    </font>
    <font>
      <sz val="11"/>
      <color theme="0"/>
      <name val="Calibri"/>
      <family val="2"/>
      <scheme val="minor"/>
    </font>
    <font>
      <b/>
      <sz val="12"/>
      <name val="Calibri"/>
      <family val="2"/>
      <scheme val="minor"/>
    </font>
    <font>
      <b/>
      <sz val="12"/>
      <color theme="1"/>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theme="1"/>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EFF343"/>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4" fontId="1" fillId="0" borderId="0" applyFont="0" applyFill="0" applyBorder="0" applyAlignment="0" applyProtection="0"/>
    <xf numFmtId="165" fontId="1" fillId="0" borderId="0" applyFont="0" applyFill="0" applyBorder="0" applyAlignment="0" applyProtection="0"/>
    <xf numFmtId="166" fontId="1"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xf numFmtId="0" fontId="6" fillId="0" borderId="0"/>
    <xf numFmtId="166" fontId="6" fillId="0" borderId="0"/>
    <xf numFmtId="0" fontId="7" fillId="0" borderId="0"/>
    <xf numFmtId="9" fontId="1" fillId="0" borderId="0" applyFont="0" applyFill="0" applyBorder="0" applyAlignment="0" applyProtection="0"/>
  </cellStyleXfs>
  <cellXfs count="76">
    <xf numFmtId="0" fontId="0" fillId="0" borderId="0" xfId="0"/>
    <xf numFmtId="0" fontId="0" fillId="0" borderId="0" xfId="0" applyAlignment="1">
      <alignment horizontal="center"/>
    </xf>
    <xf numFmtId="0" fontId="4" fillId="4" borderId="7" xfId="0" applyFont="1" applyFill="1" applyBorder="1" applyAlignment="1">
      <alignment horizontal="center"/>
    </xf>
    <xf numFmtId="0" fontId="5" fillId="0" borderId="8" xfId="0" applyFont="1" applyBorder="1" applyAlignment="1">
      <alignment vertical="center"/>
    </xf>
    <xf numFmtId="0" fontId="5" fillId="5" borderId="9" xfId="0" applyFont="1" applyFill="1" applyBorder="1" applyAlignment="1">
      <alignment horizontal="center"/>
    </xf>
    <xf numFmtId="0" fontId="5" fillId="0" borderId="10" xfId="0" applyFont="1" applyBorder="1" applyAlignment="1">
      <alignment vertical="center"/>
    </xf>
    <xf numFmtId="3" fontId="4" fillId="6" borderId="11" xfId="0" applyNumberFormat="1" applyFont="1" applyFill="1" applyBorder="1" applyAlignment="1">
      <alignment horizontal="center"/>
    </xf>
    <xf numFmtId="0" fontId="5" fillId="0" borderId="12" xfId="0" applyFont="1" applyBorder="1" applyAlignment="1">
      <alignment vertical="center"/>
    </xf>
    <xf numFmtId="0" fontId="2" fillId="7" borderId="13" xfId="0" applyFont="1" applyFill="1" applyBorder="1" applyAlignment="1">
      <alignment horizontal="center"/>
    </xf>
    <xf numFmtId="0" fontId="5" fillId="0" borderId="14" xfId="0" applyFont="1" applyBorder="1" applyAlignment="1">
      <alignment vertical="center"/>
    </xf>
    <xf numFmtId="0" fontId="0" fillId="8" borderId="0" xfId="0" applyFill="1"/>
    <xf numFmtId="0" fontId="0" fillId="0" borderId="4" xfId="0" applyBorder="1"/>
    <xf numFmtId="164" fontId="0" fillId="0" borderId="0" xfId="0" applyNumberFormat="1"/>
    <xf numFmtId="0" fontId="0" fillId="0" borderId="0" xfId="0" applyNumberFormat="1"/>
    <xf numFmtId="167" fontId="8" fillId="6" borderId="17" xfId="1" applyNumberFormat="1" applyFont="1" applyFill="1" applyBorder="1" applyAlignment="1">
      <alignment horizontal="center"/>
    </xf>
    <xf numFmtId="0" fontId="4" fillId="8" borderId="4" xfId="0" applyFont="1" applyFill="1" applyBorder="1" applyAlignment="1">
      <alignment horizontal="left" vertical="center" wrapText="1"/>
    </xf>
    <xf numFmtId="0" fontId="4" fillId="8" borderId="0" xfId="0" applyFont="1" applyFill="1" applyBorder="1" applyAlignment="1">
      <alignment horizontal="left" vertical="center" wrapText="1"/>
    </xf>
    <xf numFmtId="0" fontId="2" fillId="8" borderId="0" xfId="0" applyFont="1" applyFill="1" applyBorder="1" applyAlignment="1">
      <alignment horizontal="center" vertical="center"/>
    </xf>
    <xf numFmtId="3" fontId="5" fillId="8" borderId="6" xfId="0" applyNumberFormat="1" applyFont="1" applyFill="1" applyBorder="1" applyAlignment="1">
      <alignment horizontal="center" vertical="center"/>
    </xf>
    <xf numFmtId="168" fontId="8" fillId="6" borderId="6" xfId="1" applyNumberFormat="1" applyFont="1" applyFill="1" applyBorder="1" applyAlignment="1">
      <alignment horizontal="center"/>
    </xf>
    <xf numFmtId="164" fontId="0" fillId="0" borderId="0" xfId="0" applyNumberFormat="1" applyAlignment="1">
      <alignment horizontal="center"/>
    </xf>
    <xf numFmtId="168" fontId="5" fillId="8" borderId="0" xfId="0" applyNumberFormat="1" applyFont="1" applyFill="1" applyBorder="1" applyAlignment="1">
      <alignment horizontal="center" vertical="center"/>
    </xf>
    <xf numFmtId="9" fontId="0" fillId="0" borderId="0" xfId="0" applyNumberFormat="1"/>
    <xf numFmtId="168" fontId="5" fillId="8" borderId="6" xfId="0" applyNumberFormat="1" applyFont="1" applyFill="1" applyBorder="1" applyAlignment="1">
      <alignment horizontal="center" vertical="center"/>
    </xf>
    <xf numFmtId="7" fontId="8" fillId="8" borderId="6" xfId="1" applyNumberFormat="1" applyFont="1" applyFill="1" applyBorder="1" applyAlignment="1">
      <alignment horizontal="center"/>
    </xf>
    <xf numFmtId="0" fontId="9" fillId="0" borderId="0" xfId="0" applyFont="1" applyAlignment="1">
      <alignment horizontal="justify"/>
    </xf>
    <xf numFmtId="0" fontId="10" fillId="0" borderId="0" xfId="0" applyFont="1"/>
    <xf numFmtId="0" fontId="11" fillId="0" borderId="0" xfId="0" applyFont="1" applyAlignment="1">
      <alignment horizontal="justify" wrapText="1"/>
    </xf>
    <xf numFmtId="0" fontId="11" fillId="0" borderId="0" xfId="0" applyFont="1" applyAlignment="1">
      <alignment horizontal="justify"/>
    </xf>
    <xf numFmtId="0" fontId="11" fillId="0" borderId="0" xfId="0" quotePrefix="1" applyFont="1" applyAlignment="1">
      <alignment horizontal="justify" vertical="top"/>
    </xf>
    <xf numFmtId="0" fontId="11" fillId="0" borderId="0" xfId="0" quotePrefix="1" applyFont="1" applyFill="1" applyAlignment="1">
      <alignment horizontal="justify" vertical="top"/>
    </xf>
    <xf numFmtId="0" fontId="10" fillId="0" borderId="0" xfId="0" applyFont="1" applyAlignment="1">
      <alignment vertical="top" wrapText="1"/>
    </xf>
    <xf numFmtId="0" fontId="0" fillId="0" borderId="0" xfId="0"/>
    <xf numFmtId="0" fontId="4" fillId="4" borderId="4" xfId="0" applyFont="1" applyFill="1" applyBorder="1" applyAlignment="1">
      <alignment horizontal="left" wrapText="1"/>
    </xf>
    <xf numFmtId="0" fontId="4" fillId="4" borderId="4"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7" borderId="5" xfId="0" applyFont="1" applyFill="1" applyBorder="1" applyAlignment="1">
      <alignment horizontal="center" vertical="center"/>
    </xf>
    <xf numFmtId="0" fontId="4" fillId="4" borderId="15" xfId="0" applyFont="1" applyFill="1" applyBorder="1" applyAlignment="1">
      <alignment horizontal="left" vertical="center" wrapText="1"/>
    </xf>
    <xf numFmtId="0" fontId="2" fillId="7" borderId="16" xfId="0" applyFont="1" applyFill="1" applyBorder="1" applyAlignment="1">
      <alignment horizontal="center" vertical="center"/>
    </xf>
    <xf numFmtId="164" fontId="5" fillId="5" borderId="6" xfId="0" applyNumberFormat="1" applyFont="1" applyFill="1" applyBorder="1" applyAlignment="1">
      <alignment horizontal="center" vertical="center"/>
    </xf>
    <xf numFmtId="0" fontId="2" fillId="8" borderId="5" xfId="0" applyFont="1" applyFill="1" applyBorder="1" applyAlignment="1">
      <alignment horizontal="center" vertical="center"/>
    </xf>
    <xf numFmtId="0" fontId="5" fillId="0" borderId="0" xfId="0" applyFont="1" applyBorder="1" applyAlignment="1">
      <alignment vertical="center"/>
    </xf>
    <xf numFmtId="0" fontId="8" fillId="8" borderId="5" xfId="0" applyFont="1" applyFill="1" applyBorder="1" applyAlignment="1">
      <alignment horizontal="center" vertical="center"/>
    </xf>
    <xf numFmtId="0" fontId="16" fillId="8" borderId="0" xfId="0" applyFont="1" applyFill="1"/>
    <xf numFmtId="0" fontId="8" fillId="8" borderId="0" xfId="0" applyFont="1" applyFill="1" applyBorder="1" applyAlignment="1">
      <alignment horizontal="center"/>
    </xf>
    <xf numFmtId="0" fontId="4" fillId="8" borderId="0" xfId="0" applyFont="1" applyFill="1" applyBorder="1" applyAlignment="1">
      <alignment vertical="center"/>
    </xf>
    <xf numFmtId="3" fontId="5" fillId="5" borderId="6" xfId="0" applyNumberFormat="1" applyFont="1" applyFill="1" applyBorder="1" applyAlignment="1" applyProtection="1">
      <alignment horizontal="center" vertical="center"/>
      <protection locked="0"/>
    </xf>
    <xf numFmtId="164" fontId="5" fillId="5" borderId="6" xfId="0" applyNumberFormat="1" applyFont="1" applyFill="1" applyBorder="1" applyAlignment="1" applyProtection="1">
      <alignment horizontal="center" vertical="center"/>
      <protection locked="0"/>
    </xf>
    <xf numFmtId="3" fontId="8" fillId="6" borderId="6" xfId="1" applyNumberFormat="1" applyFont="1" applyFill="1" applyBorder="1" applyAlignment="1">
      <alignment horizontal="center"/>
    </xf>
    <xf numFmtId="169" fontId="5" fillId="5" borderId="6" xfId="0" applyNumberFormat="1" applyFont="1" applyFill="1" applyBorder="1" applyAlignment="1" applyProtection="1">
      <alignment horizontal="center" vertical="center"/>
      <protection locked="0"/>
    </xf>
    <xf numFmtId="170" fontId="5" fillId="5" borderId="6" xfId="0" applyNumberFormat="1" applyFont="1" applyFill="1" applyBorder="1" applyAlignment="1" applyProtection="1">
      <alignment horizontal="center" vertical="center"/>
      <protection locked="0"/>
    </xf>
    <xf numFmtId="171" fontId="8" fillId="6" borderId="17" xfId="1" applyNumberFormat="1" applyFont="1" applyFill="1" applyBorder="1" applyAlignment="1">
      <alignment horizontal="center"/>
    </xf>
    <xf numFmtId="0" fontId="17" fillId="0" borderId="0" xfId="0" applyFont="1" applyAlignment="1">
      <alignment horizontal="justify"/>
    </xf>
    <xf numFmtId="0" fontId="18" fillId="0" borderId="0" xfId="0" applyFont="1" applyAlignment="1">
      <alignment horizontal="left"/>
    </xf>
    <xf numFmtId="168" fontId="5" fillId="5" borderId="6" xfId="0" applyNumberFormat="1" applyFont="1" applyFill="1" applyBorder="1" applyAlignment="1" applyProtection="1">
      <alignment horizontal="center" vertical="center"/>
      <protection locked="0"/>
    </xf>
    <xf numFmtId="168" fontId="8" fillId="6" borderId="17" xfId="1" applyNumberFormat="1" applyFont="1" applyFill="1" applyBorder="1" applyAlignment="1">
      <alignment horizontal="center"/>
    </xf>
    <xf numFmtId="0" fontId="5" fillId="5" borderId="5"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5" fillId="5" borderId="4" xfId="0" applyFont="1" applyFill="1" applyBorder="1" applyAlignment="1" applyProtection="1">
      <alignment horizontal="center" wrapText="1"/>
      <protection locked="0"/>
    </xf>
    <xf numFmtId="0" fontId="5" fillId="5" borderId="5" xfId="0" applyFont="1" applyFill="1" applyBorder="1" applyAlignment="1" applyProtection="1">
      <alignment horizontal="center" wrapText="1"/>
      <protection locked="0"/>
    </xf>
    <xf numFmtId="0" fontId="5" fillId="5" borderId="6" xfId="0" applyFont="1" applyFill="1" applyBorder="1" applyAlignment="1" applyProtection="1">
      <alignment horizontal="center" wrapText="1"/>
      <protection locked="0"/>
    </xf>
    <xf numFmtId="0" fontId="4" fillId="3" borderId="18" xfId="0" applyFont="1" applyFill="1" applyBorder="1" applyAlignment="1">
      <alignment horizontal="center"/>
    </xf>
    <xf numFmtId="0" fontId="4" fillId="3" borderId="19" xfId="0" applyFont="1" applyFill="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9" fontId="5" fillId="5" borderId="5" xfId="11" applyFont="1" applyFill="1" applyBorder="1" applyAlignment="1" applyProtection="1">
      <alignment horizontal="center" vertical="center"/>
      <protection locked="0"/>
    </xf>
    <xf numFmtId="9" fontId="5" fillId="5" borderId="6" xfId="11" applyFont="1" applyFill="1" applyBorder="1" applyAlignment="1" applyProtection="1">
      <alignment horizontal="center" vertical="center"/>
      <protection locked="0"/>
    </xf>
    <xf numFmtId="0" fontId="3" fillId="0" borderId="0" xfId="0" applyFont="1" applyAlignment="1">
      <alignment horizontal="center" vertical="center"/>
    </xf>
  </cellXfs>
  <cellStyles count="12">
    <cellStyle name="Comma 2" xfId="2"/>
    <cellStyle name="Currency" xfId="1" builtinId="4"/>
    <cellStyle name="Normal" xfId="0" builtinId="0"/>
    <cellStyle name="Normal 2" xfId="3"/>
    <cellStyle name="Percent" xfId="11" builtinId="5"/>
    <cellStyle name="Procent 2" xfId="4"/>
    <cellStyle name="Procent 3" xfId="5"/>
    <cellStyle name="Standaard 2" xfId="6"/>
    <cellStyle name="Standaard 2 2" xfId="7"/>
    <cellStyle name="Standaard 3" xfId="8"/>
    <cellStyle name="Standaard 3 2" xfId="9"/>
    <cellStyle name="Standaard_DIS - DEMO - Moederbestand"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45720</xdr:colOff>
      <xdr:row>21</xdr:row>
      <xdr:rowOff>30480</xdr:rowOff>
    </xdr:from>
    <xdr:to>
      <xdr:col>1</xdr:col>
      <xdr:colOff>1752600</xdr:colOff>
      <xdr:row>23</xdr:row>
      <xdr:rowOff>60512</xdr:rowOff>
    </xdr:to>
    <xdr:sp macro="[0]!Start_Button" textlink="">
      <xdr:nvSpPr>
        <xdr:cNvPr id="5" name="Rounded Rectangle 4"/>
        <xdr:cNvSpPr/>
      </xdr:nvSpPr>
      <xdr:spPr>
        <a:xfrm>
          <a:off x="205740" y="4099560"/>
          <a:ext cx="1706880" cy="380552"/>
        </a:xfrm>
        <a:prstGeom prst="roundRect">
          <a:avLst/>
        </a:prstGeom>
        <a:solidFill>
          <a:schemeClr val="accent2">
            <a:lumMod val="75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600" b="1">
              <a:solidFill>
                <a:schemeClr val="bg1"/>
              </a:solidFill>
            </a:rPr>
            <a:t>Click to Start</a:t>
          </a:r>
        </a:p>
      </xdr:txBody>
    </xdr:sp>
    <xdr:clientData/>
  </xdr:twoCellAnchor>
  <xdr:twoCellAnchor editAs="oneCell">
    <xdr:from>
      <xdr:col>1</xdr:col>
      <xdr:colOff>8107680</xdr:colOff>
      <xdr:row>20</xdr:row>
      <xdr:rowOff>129540</xdr:rowOff>
    </xdr:from>
    <xdr:to>
      <xdr:col>1</xdr:col>
      <xdr:colOff>8369340</xdr:colOff>
      <xdr:row>23</xdr:row>
      <xdr:rowOff>76629</xdr:rowOff>
    </xdr:to>
    <xdr:pic macro="[0]!Show_Print_Window">
      <xdr:nvPicPr>
        <xdr:cNvPr id="3" name="Picture 16" descr="http://png-1.findicons.com/files/icons/653/the_spherical/128/print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67700" y="4023360"/>
          <a:ext cx="471210" cy="472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0</xdr:col>
      <xdr:colOff>68580</xdr:colOff>
      <xdr:row>0</xdr:row>
      <xdr:rowOff>83821</xdr:rowOff>
    </xdr:from>
    <xdr:to>
      <xdr:col>1</xdr:col>
      <xdr:colOff>480060</xdr:colOff>
      <xdr:row>4</xdr:row>
      <xdr:rowOff>21159</xdr:rowOff>
    </xdr:to>
    <xdr:pic>
      <xdr:nvPicPr>
        <xdr:cNvPr id="4" name="Picture 3" descr="Brewers Associat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 y="83821"/>
          <a:ext cx="571500" cy="638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41</xdr:row>
      <xdr:rowOff>0</xdr:rowOff>
    </xdr:from>
    <xdr:to>
      <xdr:col>1</xdr:col>
      <xdr:colOff>1706880</xdr:colOff>
      <xdr:row>43</xdr:row>
      <xdr:rowOff>14792</xdr:rowOff>
    </xdr:to>
    <xdr:sp macro="[0]!Clear_Data" textlink="">
      <xdr:nvSpPr>
        <xdr:cNvPr id="3" name="Rounded Rectangle 2"/>
        <xdr:cNvSpPr/>
      </xdr:nvSpPr>
      <xdr:spPr>
        <a:xfrm>
          <a:off x="609600" y="5540188"/>
          <a:ext cx="1706880" cy="373380"/>
        </a:xfrm>
        <a:prstGeom prst="roundRect">
          <a:avLst/>
        </a:prstGeom>
        <a:solidFill>
          <a:schemeClr val="accent2">
            <a:lumMod val="75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600" b="1">
              <a:solidFill>
                <a:schemeClr val="bg1"/>
              </a:solidFill>
            </a:rPr>
            <a:t>Clear</a:t>
          </a:r>
          <a:r>
            <a:rPr lang="en-US" sz="1600" b="1" baseline="0">
              <a:solidFill>
                <a:schemeClr val="bg1"/>
              </a:solidFill>
            </a:rPr>
            <a:t> Data</a:t>
          </a:r>
          <a:endParaRPr lang="en-US" sz="1600" b="1">
            <a:solidFill>
              <a:schemeClr val="bg1"/>
            </a:solidFill>
          </a:endParaRPr>
        </a:p>
      </xdr:txBody>
    </xdr:sp>
    <xdr:clientData/>
  </xdr:twoCellAnchor>
  <xdr:twoCellAnchor>
    <xdr:from>
      <xdr:col>1</xdr:col>
      <xdr:colOff>0</xdr:colOff>
      <xdr:row>5</xdr:row>
      <xdr:rowOff>0</xdr:rowOff>
    </xdr:from>
    <xdr:to>
      <xdr:col>1</xdr:col>
      <xdr:colOff>0</xdr:colOff>
      <xdr:row>5</xdr:row>
      <xdr:rowOff>121920</xdr:rowOff>
    </xdr:to>
    <xdr:sp macro="" textlink="">
      <xdr:nvSpPr>
        <xdr:cNvPr id="4" name="Rectangle 3"/>
        <xdr:cNvSpPr/>
      </xdr:nvSpPr>
      <xdr:spPr>
        <a:xfrm>
          <a:off x="609600" y="1021080"/>
          <a:ext cx="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3840480</xdr:colOff>
      <xdr:row>5</xdr:row>
      <xdr:rowOff>7620</xdr:rowOff>
    </xdr:from>
    <xdr:to>
      <xdr:col>1</xdr:col>
      <xdr:colOff>3967331</xdr:colOff>
      <xdr:row>5</xdr:row>
      <xdr:rowOff>129540</xdr:rowOff>
    </xdr:to>
    <xdr:sp macro="" textlink="">
      <xdr:nvSpPr>
        <xdr:cNvPr id="7" name="Rectangle 6"/>
        <xdr:cNvSpPr/>
      </xdr:nvSpPr>
      <xdr:spPr>
        <a:xfrm>
          <a:off x="4450080" y="102870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3848100</xdr:colOff>
      <xdr:row>26</xdr:row>
      <xdr:rowOff>7620</xdr:rowOff>
    </xdr:from>
    <xdr:to>
      <xdr:col>1</xdr:col>
      <xdr:colOff>3974951</xdr:colOff>
      <xdr:row>26</xdr:row>
      <xdr:rowOff>129540</xdr:rowOff>
    </xdr:to>
    <xdr:sp macro="" textlink="">
      <xdr:nvSpPr>
        <xdr:cNvPr id="9" name="Rectangle 8"/>
        <xdr:cNvSpPr/>
      </xdr:nvSpPr>
      <xdr:spPr>
        <a:xfrm>
          <a:off x="4457700" y="429768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3840480</xdr:colOff>
      <xdr:row>27</xdr:row>
      <xdr:rowOff>7620</xdr:rowOff>
    </xdr:from>
    <xdr:to>
      <xdr:col>1</xdr:col>
      <xdr:colOff>3967331</xdr:colOff>
      <xdr:row>27</xdr:row>
      <xdr:rowOff>129540</xdr:rowOff>
    </xdr:to>
    <xdr:sp macro="" textlink="">
      <xdr:nvSpPr>
        <xdr:cNvPr id="10" name="Rectangle 9"/>
        <xdr:cNvSpPr/>
      </xdr:nvSpPr>
      <xdr:spPr>
        <a:xfrm>
          <a:off x="4450080" y="448056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3840480</xdr:colOff>
      <xdr:row>34</xdr:row>
      <xdr:rowOff>7620</xdr:rowOff>
    </xdr:from>
    <xdr:to>
      <xdr:col>1</xdr:col>
      <xdr:colOff>3967331</xdr:colOff>
      <xdr:row>34</xdr:row>
      <xdr:rowOff>129540</xdr:rowOff>
    </xdr:to>
    <xdr:sp macro="" textlink="">
      <xdr:nvSpPr>
        <xdr:cNvPr id="11" name="Rectangle 10"/>
        <xdr:cNvSpPr/>
      </xdr:nvSpPr>
      <xdr:spPr>
        <a:xfrm>
          <a:off x="4450080" y="557784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3848100</xdr:colOff>
      <xdr:row>39</xdr:row>
      <xdr:rowOff>7620</xdr:rowOff>
    </xdr:from>
    <xdr:to>
      <xdr:col>1</xdr:col>
      <xdr:colOff>3974951</xdr:colOff>
      <xdr:row>39</xdr:row>
      <xdr:rowOff>129540</xdr:rowOff>
    </xdr:to>
    <xdr:sp macro="" textlink="">
      <xdr:nvSpPr>
        <xdr:cNvPr id="12" name="Rectangle 11"/>
        <xdr:cNvSpPr/>
      </xdr:nvSpPr>
      <xdr:spPr>
        <a:xfrm>
          <a:off x="4457700" y="671322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3</xdr:col>
      <xdr:colOff>1165860</xdr:colOff>
      <xdr:row>4</xdr:row>
      <xdr:rowOff>7620</xdr:rowOff>
    </xdr:from>
    <xdr:to>
      <xdr:col>3</xdr:col>
      <xdr:colOff>1292711</xdr:colOff>
      <xdr:row>4</xdr:row>
      <xdr:rowOff>129540</xdr:rowOff>
    </xdr:to>
    <xdr:sp macro="" textlink="">
      <xdr:nvSpPr>
        <xdr:cNvPr id="19" name="Rectangle 18"/>
        <xdr:cNvSpPr/>
      </xdr:nvSpPr>
      <xdr:spPr>
        <a:xfrm>
          <a:off x="6362700" y="83820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10</xdr:col>
      <xdr:colOff>1165860</xdr:colOff>
      <xdr:row>4</xdr:row>
      <xdr:rowOff>7620</xdr:rowOff>
    </xdr:from>
    <xdr:to>
      <xdr:col>10</xdr:col>
      <xdr:colOff>1292711</xdr:colOff>
      <xdr:row>4</xdr:row>
      <xdr:rowOff>129540</xdr:rowOff>
    </xdr:to>
    <xdr:sp macro="" textlink="">
      <xdr:nvSpPr>
        <xdr:cNvPr id="20" name="Rectangle 19"/>
        <xdr:cNvSpPr/>
      </xdr:nvSpPr>
      <xdr:spPr>
        <a:xfrm>
          <a:off x="6362700" y="83820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3848100</xdr:colOff>
      <xdr:row>9</xdr:row>
      <xdr:rowOff>7620</xdr:rowOff>
    </xdr:from>
    <xdr:to>
      <xdr:col>1</xdr:col>
      <xdr:colOff>3974951</xdr:colOff>
      <xdr:row>9</xdr:row>
      <xdr:rowOff>129540</xdr:rowOff>
    </xdr:to>
    <xdr:sp macro="" textlink="">
      <xdr:nvSpPr>
        <xdr:cNvPr id="13" name="Rectangle 12"/>
        <xdr:cNvSpPr/>
      </xdr:nvSpPr>
      <xdr:spPr>
        <a:xfrm>
          <a:off x="4457700" y="176784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xdr:from>
      <xdr:col>1</xdr:col>
      <xdr:colOff>3848100</xdr:colOff>
      <xdr:row>18</xdr:row>
      <xdr:rowOff>7620</xdr:rowOff>
    </xdr:from>
    <xdr:to>
      <xdr:col>1</xdr:col>
      <xdr:colOff>3974951</xdr:colOff>
      <xdr:row>18</xdr:row>
      <xdr:rowOff>129540</xdr:rowOff>
    </xdr:to>
    <xdr:sp macro="" textlink="">
      <xdr:nvSpPr>
        <xdr:cNvPr id="14" name="Rectangle 13"/>
        <xdr:cNvSpPr/>
      </xdr:nvSpPr>
      <xdr:spPr>
        <a:xfrm>
          <a:off x="4457700" y="1767840"/>
          <a:ext cx="126851"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indent="0" algn="ctr"/>
          <a:r>
            <a:rPr lang="en-US" sz="1000">
              <a:solidFill>
                <a:schemeClr val="accent2">
                  <a:lumMod val="75000"/>
                </a:schemeClr>
              </a:solidFill>
              <a:latin typeface="Arial Black" pitchFamily="34" charset="0"/>
              <a:ea typeface="+mn-ea"/>
              <a:cs typeface="+mn-cs"/>
            </a:rPr>
            <a:t>?</a:t>
          </a:r>
        </a:p>
      </xdr:txBody>
    </xdr:sp>
    <xdr:clientData/>
  </xdr:twoCellAnchor>
  <xdr:twoCellAnchor editAs="oneCell">
    <xdr:from>
      <xdr:col>3</xdr:col>
      <xdr:colOff>854670</xdr:colOff>
      <xdr:row>40</xdr:row>
      <xdr:rowOff>152400</xdr:rowOff>
    </xdr:from>
    <xdr:to>
      <xdr:col>4</xdr:col>
      <xdr:colOff>15240</xdr:colOff>
      <xdr:row>43</xdr:row>
      <xdr:rowOff>76629</xdr:rowOff>
    </xdr:to>
    <xdr:pic macro="[0]!Show_Print_Window">
      <xdr:nvPicPr>
        <xdr:cNvPr id="15" name="Picture 16" descr="http://png-1.findicons.com/files/icons/653/the_spherical/128/print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1510" y="7231380"/>
          <a:ext cx="471210" cy="472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0</xdr:col>
      <xdr:colOff>38100</xdr:colOff>
      <xdr:row>0</xdr:row>
      <xdr:rowOff>53341</xdr:rowOff>
    </xdr:from>
    <xdr:to>
      <xdr:col>1</xdr:col>
      <xdr:colOff>15240</xdr:colOff>
      <xdr:row>3</xdr:row>
      <xdr:rowOff>15323</xdr:rowOff>
    </xdr:to>
    <xdr:pic>
      <xdr:nvPicPr>
        <xdr:cNvPr id="16" name="Picture 15" descr="Brewers Associat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3341"/>
          <a:ext cx="586740" cy="655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6:B24"/>
  <sheetViews>
    <sheetView showGridLines="0" showRowColHeaders="0" tabSelected="1" zoomScaleNormal="100" workbookViewId="0">
      <selection activeCell="B14" sqref="B13:B14"/>
    </sheetView>
  </sheetViews>
  <sheetFormatPr defaultRowHeight="12.75" x14ac:dyDescent="0.2"/>
  <cols>
    <col min="1" max="1" width="2.28515625" style="26" customWidth="1"/>
    <col min="2" max="2" width="125.5703125" style="26" customWidth="1"/>
    <col min="3" max="256" width="8.85546875" style="26"/>
    <col min="257" max="257" width="2.28515625" style="26" customWidth="1"/>
    <col min="258" max="258" width="125.5703125" style="26" customWidth="1"/>
    <col min="259" max="512" width="8.85546875" style="26"/>
    <col min="513" max="513" width="2.28515625" style="26" customWidth="1"/>
    <col min="514" max="514" width="125.5703125" style="26" customWidth="1"/>
    <col min="515" max="768" width="8.85546875" style="26"/>
    <col min="769" max="769" width="2.28515625" style="26" customWidth="1"/>
    <col min="770" max="770" width="125.5703125" style="26" customWidth="1"/>
    <col min="771" max="1024" width="8.85546875" style="26"/>
    <col min="1025" max="1025" width="2.28515625" style="26" customWidth="1"/>
    <col min="1026" max="1026" width="125.5703125" style="26" customWidth="1"/>
    <col min="1027" max="1280" width="8.85546875" style="26"/>
    <col min="1281" max="1281" width="2.28515625" style="26" customWidth="1"/>
    <col min="1282" max="1282" width="125.5703125" style="26" customWidth="1"/>
    <col min="1283" max="1536" width="8.85546875" style="26"/>
    <col min="1537" max="1537" width="2.28515625" style="26" customWidth="1"/>
    <col min="1538" max="1538" width="125.5703125" style="26" customWidth="1"/>
    <col min="1539" max="1792" width="8.85546875" style="26"/>
    <col min="1793" max="1793" width="2.28515625" style="26" customWidth="1"/>
    <col min="1794" max="1794" width="125.5703125" style="26" customWidth="1"/>
    <col min="1795" max="2048" width="8.85546875" style="26"/>
    <col min="2049" max="2049" width="2.28515625" style="26" customWidth="1"/>
    <col min="2050" max="2050" width="125.5703125" style="26" customWidth="1"/>
    <col min="2051" max="2304" width="8.85546875" style="26"/>
    <col min="2305" max="2305" width="2.28515625" style="26" customWidth="1"/>
    <col min="2306" max="2306" width="125.5703125" style="26" customWidth="1"/>
    <col min="2307" max="2560" width="8.85546875" style="26"/>
    <col min="2561" max="2561" width="2.28515625" style="26" customWidth="1"/>
    <col min="2562" max="2562" width="125.5703125" style="26" customWidth="1"/>
    <col min="2563" max="2816" width="8.85546875" style="26"/>
    <col min="2817" max="2817" width="2.28515625" style="26" customWidth="1"/>
    <col min="2818" max="2818" width="125.5703125" style="26" customWidth="1"/>
    <col min="2819" max="3072" width="8.85546875" style="26"/>
    <col min="3073" max="3073" width="2.28515625" style="26" customWidth="1"/>
    <col min="3074" max="3074" width="125.5703125" style="26" customWidth="1"/>
    <col min="3075" max="3328" width="8.85546875" style="26"/>
    <col min="3329" max="3329" width="2.28515625" style="26" customWidth="1"/>
    <col min="3330" max="3330" width="125.5703125" style="26" customWidth="1"/>
    <col min="3331" max="3584" width="8.85546875" style="26"/>
    <col min="3585" max="3585" width="2.28515625" style="26" customWidth="1"/>
    <col min="3586" max="3586" width="125.5703125" style="26" customWidth="1"/>
    <col min="3587" max="3840" width="8.85546875" style="26"/>
    <col min="3841" max="3841" width="2.28515625" style="26" customWidth="1"/>
    <col min="3842" max="3842" width="125.5703125" style="26" customWidth="1"/>
    <col min="3843" max="4096" width="8.85546875" style="26"/>
    <col min="4097" max="4097" width="2.28515625" style="26" customWidth="1"/>
    <col min="4098" max="4098" width="125.5703125" style="26" customWidth="1"/>
    <col min="4099" max="4352" width="8.85546875" style="26"/>
    <col min="4353" max="4353" width="2.28515625" style="26" customWidth="1"/>
    <col min="4354" max="4354" width="125.5703125" style="26" customWidth="1"/>
    <col min="4355" max="4608" width="8.85546875" style="26"/>
    <col min="4609" max="4609" width="2.28515625" style="26" customWidth="1"/>
    <col min="4610" max="4610" width="125.5703125" style="26" customWidth="1"/>
    <col min="4611" max="4864" width="8.85546875" style="26"/>
    <col min="4865" max="4865" width="2.28515625" style="26" customWidth="1"/>
    <col min="4866" max="4866" width="125.5703125" style="26" customWidth="1"/>
    <col min="4867" max="5120" width="8.85546875" style="26"/>
    <col min="5121" max="5121" width="2.28515625" style="26" customWidth="1"/>
    <col min="5122" max="5122" width="125.5703125" style="26" customWidth="1"/>
    <col min="5123" max="5376" width="8.85546875" style="26"/>
    <col min="5377" max="5377" width="2.28515625" style="26" customWidth="1"/>
    <col min="5378" max="5378" width="125.5703125" style="26" customWidth="1"/>
    <col min="5379" max="5632" width="8.85546875" style="26"/>
    <col min="5633" max="5633" width="2.28515625" style="26" customWidth="1"/>
    <col min="5634" max="5634" width="125.5703125" style="26" customWidth="1"/>
    <col min="5635" max="5888" width="8.85546875" style="26"/>
    <col min="5889" max="5889" width="2.28515625" style="26" customWidth="1"/>
    <col min="5890" max="5890" width="125.5703125" style="26" customWidth="1"/>
    <col min="5891" max="6144" width="8.85546875" style="26"/>
    <col min="6145" max="6145" width="2.28515625" style="26" customWidth="1"/>
    <col min="6146" max="6146" width="125.5703125" style="26" customWidth="1"/>
    <col min="6147" max="6400" width="8.85546875" style="26"/>
    <col min="6401" max="6401" width="2.28515625" style="26" customWidth="1"/>
    <col min="6402" max="6402" width="125.5703125" style="26" customWidth="1"/>
    <col min="6403" max="6656" width="8.85546875" style="26"/>
    <col min="6657" max="6657" width="2.28515625" style="26" customWidth="1"/>
    <col min="6658" max="6658" width="125.5703125" style="26" customWidth="1"/>
    <col min="6659" max="6912" width="8.85546875" style="26"/>
    <col min="6913" max="6913" width="2.28515625" style="26" customWidth="1"/>
    <col min="6914" max="6914" width="125.5703125" style="26" customWidth="1"/>
    <col min="6915" max="7168" width="8.85546875" style="26"/>
    <col min="7169" max="7169" width="2.28515625" style="26" customWidth="1"/>
    <col min="7170" max="7170" width="125.5703125" style="26" customWidth="1"/>
    <col min="7171" max="7424" width="8.85546875" style="26"/>
    <col min="7425" max="7425" width="2.28515625" style="26" customWidth="1"/>
    <col min="7426" max="7426" width="125.5703125" style="26" customWidth="1"/>
    <col min="7427" max="7680" width="8.85546875" style="26"/>
    <col min="7681" max="7681" width="2.28515625" style="26" customWidth="1"/>
    <col min="7682" max="7682" width="125.5703125" style="26" customWidth="1"/>
    <col min="7683" max="7936" width="8.85546875" style="26"/>
    <col min="7937" max="7937" width="2.28515625" style="26" customWidth="1"/>
    <col min="7938" max="7938" width="125.5703125" style="26" customWidth="1"/>
    <col min="7939" max="8192" width="8.85546875" style="26"/>
    <col min="8193" max="8193" width="2.28515625" style="26" customWidth="1"/>
    <col min="8194" max="8194" width="125.5703125" style="26" customWidth="1"/>
    <col min="8195" max="8448" width="8.85546875" style="26"/>
    <col min="8449" max="8449" width="2.28515625" style="26" customWidth="1"/>
    <col min="8450" max="8450" width="125.5703125" style="26" customWidth="1"/>
    <col min="8451" max="8704" width="8.85546875" style="26"/>
    <col min="8705" max="8705" width="2.28515625" style="26" customWidth="1"/>
    <col min="8706" max="8706" width="125.5703125" style="26" customWidth="1"/>
    <col min="8707" max="8960" width="8.85546875" style="26"/>
    <col min="8961" max="8961" width="2.28515625" style="26" customWidth="1"/>
    <col min="8962" max="8962" width="125.5703125" style="26" customWidth="1"/>
    <col min="8963" max="9216" width="8.85546875" style="26"/>
    <col min="9217" max="9217" width="2.28515625" style="26" customWidth="1"/>
    <col min="9218" max="9218" width="125.5703125" style="26" customWidth="1"/>
    <col min="9219" max="9472" width="8.85546875" style="26"/>
    <col min="9473" max="9473" width="2.28515625" style="26" customWidth="1"/>
    <col min="9474" max="9474" width="125.5703125" style="26" customWidth="1"/>
    <col min="9475" max="9728" width="8.85546875" style="26"/>
    <col min="9729" max="9729" width="2.28515625" style="26" customWidth="1"/>
    <col min="9730" max="9730" width="125.5703125" style="26" customWidth="1"/>
    <col min="9731" max="9984" width="8.85546875" style="26"/>
    <col min="9985" max="9985" width="2.28515625" style="26" customWidth="1"/>
    <col min="9986" max="9986" width="125.5703125" style="26" customWidth="1"/>
    <col min="9987" max="10240" width="8.85546875" style="26"/>
    <col min="10241" max="10241" width="2.28515625" style="26" customWidth="1"/>
    <col min="10242" max="10242" width="125.5703125" style="26" customWidth="1"/>
    <col min="10243" max="10496" width="8.85546875" style="26"/>
    <col min="10497" max="10497" width="2.28515625" style="26" customWidth="1"/>
    <col min="10498" max="10498" width="125.5703125" style="26" customWidth="1"/>
    <col min="10499" max="10752" width="8.85546875" style="26"/>
    <col min="10753" max="10753" width="2.28515625" style="26" customWidth="1"/>
    <col min="10754" max="10754" width="125.5703125" style="26" customWidth="1"/>
    <col min="10755" max="11008" width="8.85546875" style="26"/>
    <col min="11009" max="11009" width="2.28515625" style="26" customWidth="1"/>
    <col min="11010" max="11010" width="125.5703125" style="26" customWidth="1"/>
    <col min="11011" max="11264" width="8.85546875" style="26"/>
    <col min="11265" max="11265" width="2.28515625" style="26" customWidth="1"/>
    <col min="11266" max="11266" width="125.5703125" style="26" customWidth="1"/>
    <col min="11267" max="11520" width="8.85546875" style="26"/>
    <col min="11521" max="11521" width="2.28515625" style="26" customWidth="1"/>
    <col min="11522" max="11522" width="125.5703125" style="26" customWidth="1"/>
    <col min="11523" max="11776" width="8.85546875" style="26"/>
    <col min="11777" max="11777" width="2.28515625" style="26" customWidth="1"/>
    <col min="11778" max="11778" width="125.5703125" style="26" customWidth="1"/>
    <col min="11779" max="12032" width="8.85546875" style="26"/>
    <col min="12033" max="12033" width="2.28515625" style="26" customWidth="1"/>
    <col min="12034" max="12034" width="125.5703125" style="26" customWidth="1"/>
    <col min="12035" max="12288" width="8.85546875" style="26"/>
    <col min="12289" max="12289" width="2.28515625" style="26" customWidth="1"/>
    <col min="12290" max="12290" width="125.5703125" style="26" customWidth="1"/>
    <col min="12291" max="12544" width="8.85546875" style="26"/>
    <col min="12545" max="12545" width="2.28515625" style="26" customWidth="1"/>
    <col min="12546" max="12546" width="125.5703125" style="26" customWidth="1"/>
    <col min="12547" max="12800" width="8.85546875" style="26"/>
    <col min="12801" max="12801" width="2.28515625" style="26" customWidth="1"/>
    <col min="12802" max="12802" width="125.5703125" style="26" customWidth="1"/>
    <col min="12803" max="13056" width="8.85546875" style="26"/>
    <col min="13057" max="13057" width="2.28515625" style="26" customWidth="1"/>
    <col min="13058" max="13058" width="125.5703125" style="26" customWidth="1"/>
    <col min="13059" max="13312" width="8.85546875" style="26"/>
    <col min="13313" max="13313" width="2.28515625" style="26" customWidth="1"/>
    <col min="13314" max="13314" width="125.5703125" style="26" customWidth="1"/>
    <col min="13315" max="13568" width="8.85546875" style="26"/>
    <col min="13569" max="13569" width="2.28515625" style="26" customWidth="1"/>
    <col min="13570" max="13570" width="125.5703125" style="26" customWidth="1"/>
    <col min="13571" max="13824" width="8.85546875" style="26"/>
    <col min="13825" max="13825" width="2.28515625" style="26" customWidth="1"/>
    <col min="13826" max="13826" width="125.5703125" style="26" customWidth="1"/>
    <col min="13827" max="14080" width="8.85546875" style="26"/>
    <col min="14081" max="14081" width="2.28515625" style="26" customWidth="1"/>
    <col min="14082" max="14082" width="125.5703125" style="26" customWidth="1"/>
    <col min="14083" max="14336" width="8.85546875" style="26"/>
    <col min="14337" max="14337" width="2.28515625" style="26" customWidth="1"/>
    <col min="14338" max="14338" width="125.5703125" style="26" customWidth="1"/>
    <col min="14339" max="14592" width="8.85546875" style="26"/>
    <col min="14593" max="14593" width="2.28515625" style="26" customWidth="1"/>
    <col min="14594" max="14594" width="125.5703125" style="26" customWidth="1"/>
    <col min="14595" max="14848" width="8.85546875" style="26"/>
    <col min="14849" max="14849" width="2.28515625" style="26" customWidth="1"/>
    <col min="14850" max="14850" width="125.5703125" style="26" customWidth="1"/>
    <col min="14851" max="15104" width="8.85546875" style="26"/>
    <col min="15105" max="15105" width="2.28515625" style="26" customWidth="1"/>
    <col min="15106" max="15106" width="125.5703125" style="26" customWidth="1"/>
    <col min="15107" max="15360" width="8.85546875" style="26"/>
    <col min="15361" max="15361" width="2.28515625" style="26" customWidth="1"/>
    <col min="15362" max="15362" width="125.5703125" style="26" customWidth="1"/>
    <col min="15363" max="15616" width="8.85546875" style="26"/>
    <col min="15617" max="15617" width="2.28515625" style="26" customWidth="1"/>
    <col min="15618" max="15618" width="125.5703125" style="26" customWidth="1"/>
    <col min="15619" max="15872" width="8.85546875" style="26"/>
    <col min="15873" max="15873" width="2.28515625" style="26" customWidth="1"/>
    <col min="15874" max="15874" width="125.5703125" style="26" customWidth="1"/>
    <col min="15875" max="16128" width="8.85546875" style="26"/>
    <col min="16129" max="16129" width="2.28515625" style="26" customWidth="1"/>
    <col min="16130" max="16130" width="125.5703125" style="26" customWidth="1"/>
    <col min="16131" max="16384" width="8.85546875" style="26"/>
  </cols>
  <sheetData>
    <row r="6" spans="2:2" ht="15.75" x14ac:dyDescent="0.25">
      <c r="B6" s="53" t="s">
        <v>67</v>
      </c>
    </row>
    <row r="7" spans="2:2" ht="15.6" x14ac:dyDescent="0.3">
      <c r="B7" s="54" t="s">
        <v>42</v>
      </c>
    </row>
    <row r="9" spans="2:2" ht="13.9" x14ac:dyDescent="0.3">
      <c r="B9" s="25" t="s">
        <v>43</v>
      </c>
    </row>
    <row r="10" spans="2:2" ht="29.45" customHeight="1" x14ac:dyDescent="0.2">
      <c r="B10" s="27" t="s">
        <v>59</v>
      </c>
    </row>
    <row r="11" spans="2:2" ht="13.9" x14ac:dyDescent="0.3">
      <c r="B11" s="28"/>
    </row>
    <row r="12" spans="2:2" ht="51.6" customHeight="1" x14ac:dyDescent="0.3">
      <c r="B12" s="28" t="s">
        <v>44</v>
      </c>
    </row>
    <row r="13" spans="2:2" ht="13.9" x14ac:dyDescent="0.3">
      <c r="B13" s="28"/>
    </row>
    <row r="14" spans="2:2" ht="13.9" x14ac:dyDescent="0.3">
      <c r="B14" s="28" t="s">
        <v>45</v>
      </c>
    </row>
    <row r="15" spans="2:2" ht="13.9" x14ac:dyDescent="0.3">
      <c r="B15" s="28"/>
    </row>
    <row r="16" spans="2:2" ht="13.9" x14ac:dyDescent="0.3">
      <c r="B16" s="29" t="s">
        <v>46</v>
      </c>
    </row>
    <row r="17" spans="2:2" ht="13.9" x14ac:dyDescent="0.3">
      <c r="B17" s="29"/>
    </row>
    <row r="18" spans="2:2" ht="45.6" customHeight="1" x14ac:dyDescent="0.3">
      <c r="B18" s="29" t="s">
        <v>51</v>
      </c>
    </row>
    <row r="19" spans="2:2" ht="13.9" x14ac:dyDescent="0.3">
      <c r="B19" s="29"/>
    </row>
    <row r="20" spans="2:2" ht="13.9" x14ac:dyDescent="0.3">
      <c r="B20" s="30" t="s">
        <v>47</v>
      </c>
    </row>
    <row r="21" spans="2:2" ht="13.9" x14ac:dyDescent="0.3">
      <c r="B21" s="29"/>
    </row>
    <row r="22" spans="2:2" ht="13.9" x14ac:dyDescent="0.3">
      <c r="B22" s="25"/>
    </row>
    <row r="23" spans="2:2" ht="13.9" x14ac:dyDescent="0.3">
      <c r="B23" s="28"/>
    </row>
    <row r="24" spans="2:2" ht="13.9" x14ac:dyDescent="0.3">
      <c r="B24" s="31"/>
    </row>
  </sheetData>
  <sheetProtection sheet="1" objects="1" scenarios="1"/>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S42"/>
  <sheetViews>
    <sheetView showGridLines="0" showRowColHeaders="0" zoomScaleNormal="100" workbookViewId="0">
      <selection activeCell="G16" sqref="G16"/>
    </sheetView>
  </sheetViews>
  <sheetFormatPr defaultColWidth="8.85546875" defaultRowHeight="15" x14ac:dyDescent="0.25"/>
  <cols>
    <col min="1" max="1" width="8.85546875" style="32"/>
    <col min="2" max="2" width="58" style="32" customWidth="1"/>
    <col min="3" max="3" width="8.85546875" style="32"/>
    <col min="4" max="4" width="19.140625" style="1" customWidth="1"/>
    <col min="5" max="5" width="5.28515625" style="32" customWidth="1"/>
    <col min="6" max="6" width="9" style="32" customWidth="1"/>
    <col min="7" max="7" width="34.7109375" style="32" customWidth="1"/>
    <col min="8" max="8" width="8.85546875" style="32" customWidth="1"/>
    <col min="9" max="9" width="74.140625" style="32" hidden="1" customWidth="1"/>
    <col min="10" max="10" width="12.28515625" style="32" hidden="1" customWidth="1"/>
    <col min="11" max="11" width="14.140625" style="32" hidden="1" customWidth="1"/>
    <col min="12" max="12" width="8.85546875" style="32" hidden="1" customWidth="1"/>
    <col min="13" max="14" width="17.42578125" style="32" hidden="1" customWidth="1"/>
    <col min="15" max="16" width="18.7109375" style="32" hidden="1" customWidth="1"/>
    <col min="17" max="19" width="8.85546875" style="32" hidden="1" customWidth="1"/>
    <col min="20" max="21" width="8.85546875" style="32" customWidth="1"/>
    <col min="22" max="16384" width="8.85546875" style="32"/>
  </cols>
  <sheetData>
    <row r="1" spans="2:17" ht="11.45" customHeight="1" x14ac:dyDescent="0.3">
      <c r="I1" s="32" t="s">
        <v>2</v>
      </c>
      <c r="J1" s="32" t="s">
        <v>7</v>
      </c>
      <c r="M1" s="32" t="s">
        <v>7</v>
      </c>
      <c r="N1" s="32" t="s">
        <v>15</v>
      </c>
      <c r="O1" s="32" t="s">
        <v>57</v>
      </c>
      <c r="P1" s="32" t="s">
        <v>58</v>
      </c>
      <c r="Q1" s="32" t="s">
        <v>40</v>
      </c>
    </row>
    <row r="2" spans="2:17" ht="21.6" customHeight="1" x14ac:dyDescent="0.25">
      <c r="B2" s="75" t="s">
        <v>67</v>
      </c>
      <c r="C2" s="75"/>
      <c r="D2" s="75"/>
      <c r="I2" s="32" t="s">
        <v>35</v>
      </c>
      <c r="J2" s="32" t="s">
        <v>8</v>
      </c>
      <c r="M2" s="32" t="s">
        <v>8</v>
      </c>
      <c r="N2" s="12" t="e">
        <f>(D36*D12)+(D33*D32)-D35</f>
        <v>#VALUE!</v>
      </c>
      <c r="O2" s="32" t="s">
        <v>16</v>
      </c>
      <c r="P2" s="32" t="s">
        <v>17</v>
      </c>
      <c r="Q2" s="22">
        <v>0.1</v>
      </c>
    </row>
    <row r="3" spans="2:17" ht="21.6" customHeight="1" x14ac:dyDescent="0.25">
      <c r="B3" s="75"/>
      <c r="C3" s="75"/>
      <c r="D3" s="75"/>
      <c r="I3" s="32" t="s">
        <v>36</v>
      </c>
      <c r="J3" s="32" t="s">
        <v>9</v>
      </c>
      <c r="M3" s="32" t="s">
        <v>9</v>
      </c>
      <c r="N3" s="13" t="e">
        <f>(D36*#REF!)+(D34*D32)-D35</f>
        <v>#VALUE!</v>
      </c>
      <c r="O3" s="32" t="s">
        <v>18</v>
      </c>
      <c r="P3" s="32" t="s">
        <v>19</v>
      </c>
      <c r="Q3" s="22">
        <v>0.2</v>
      </c>
    </row>
    <row r="4" spans="2:17" ht="10.9" customHeight="1" thickBot="1" x14ac:dyDescent="0.35">
      <c r="O4" s="32" t="s">
        <v>20</v>
      </c>
      <c r="P4" s="32" t="s">
        <v>21</v>
      </c>
      <c r="Q4" s="22">
        <v>0.3</v>
      </c>
    </row>
    <row r="5" spans="2:17" thickBot="1" x14ac:dyDescent="0.35">
      <c r="B5" s="59" t="s">
        <v>37</v>
      </c>
      <c r="C5" s="60"/>
      <c r="D5" s="61"/>
      <c r="F5" s="68" t="s">
        <v>24</v>
      </c>
      <c r="G5" s="69"/>
      <c r="I5" s="59" t="s">
        <v>37</v>
      </c>
      <c r="J5" s="60"/>
      <c r="K5" s="61"/>
      <c r="O5" s="32" t="s">
        <v>22</v>
      </c>
      <c r="P5" s="32" t="s">
        <v>23</v>
      </c>
      <c r="Q5" s="22">
        <v>0.4</v>
      </c>
    </row>
    <row r="6" spans="2:17" ht="14.45" x14ac:dyDescent="0.3">
      <c r="B6" s="34" t="s">
        <v>50</v>
      </c>
      <c r="C6" s="57" t="s">
        <v>2</v>
      </c>
      <c r="D6" s="58"/>
      <c r="F6" s="2" t="s">
        <v>15</v>
      </c>
      <c r="G6" s="3" t="s">
        <v>27</v>
      </c>
      <c r="I6" s="34" t="s">
        <v>50</v>
      </c>
      <c r="J6" s="57" t="s">
        <v>2</v>
      </c>
      <c r="K6" s="58"/>
      <c r="O6" s="32" t="s">
        <v>25</v>
      </c>
      <c r="P6" s="32" t="s">
        <v>26</v>
      </c>
      <c r="Q6" s="22">
        <v>0.5</v>
      </c>
    </row>
    <row r="7" spans="2:17" ht="14.45" x14ac:dyDescent="0.3">
      <c r="B7" s="11"/>
      <c r="C7" s="35" t="s">
        <v>3</v>
      </c>
      <c r="D7" s="36" t="s">
        <v>4</v>
      </c>
      <c r="F7" s="4" t="s">
        <v>15</v>
      </c>
      <c r="G7" s="5" t="s">
        <v>28</v>
      </c>
      <c r="I7" s="11"/>
      <c r="J7" s="35" t="s">
        <v>3</v>
      </c>
      <c r="K7" s="36" t="s">
        <v>4</v>
      </c>
      <c r="Q7" s="22" t="s">
        <v>41</v>
      </c>
    </row>
    <row r="8" spans="2:17" ht="14.45" x14ac:dyDescent="0.3">
      <c r="B8" s="34" t="s">
        <v>52</v>
      </c>
      <c r="C8" s="37" t="str">
        <f>IF(C6="Select Unit", "-",C6)</f>
        <v>-</v>
      </c>
      <c r="D8" s="50" t="s">
        <v>30</v>
      </c>
      <c r="F8" s="6" t="s">
        <v>15</v>
      </c>
      <c r="G8" s="7" t="s">
        <v>29</v>
      </c>
      <c r="I8" s="34" t="s">
        <v>52</v>
      </c>
      <c r="J8" s="37" t="str">
        <f>IF(J6="Select Unit", "-",J6)</f>
        <v>-</v>
      </c>
      <c r="K8" s="50" t="s">
        <v>30</v>
      </c>
    </row>
    <row r="9" spans="2:17" thickBot="1" x14ac:dyDescent="0.35">
      <c r="B9" s="34" t="s">
        <v>53</v>
      </c>
      <c r="C9" s="37" t="s">
        <v>5</v>
      </c>
      <c r="D9" s="48" t="s">
        <v>13</v>
      </c>
      <c r="F9" s="8" t="s">
        <v>15</v>
      </c>
      <c r="G9" s="9" t="s">
        <v>31</v>
      </c>
      <c r="I9" s="34" t="s">
        <v>53</v>
      </c>
      <c r="J9" s="37" t="s">
        <v>5</v>
      </c>
      <c r="K9" s="48" t="s">
        <v>13</v>
      </c>
    </row>
    <row r="10" spans="2:17" ht="14.45" x14ac:dyDescent="0.3">
      <c r="B10" s="34" t="s">
        <v>54</v>
      </c>
      <c r="C10" s="37" t="s">
        <v>5</v>
      </c>
      <c r="D10" s="48" t="s">
        <v>13</v>
      </c>
      <c r="F10" s="42"/>
      <c r="G10" s="42"/>
      <c r="I10" s="34" t="s">
        <v>54</v>
      </c>
      <c r="J10" s="37" t="s">
        <v>5</v>
      </c>
      <c r="K10" s="48" t="s">
        <v>13</v>
      </c>
    </row>
    <row r="11" spans="2:17" s="44" customFormat="1" ht="14.45" hidden="1" customHeight="1" x14ac:dyDescent="0.3">
      <c r="B11" s="15"/>
      <c r="C11" s="43"/>
      <c r="D11" s="18">
        <f>IF(D10="Enter Cost",0,D10)</f>
        <v>0</v>
      </c>
      <c r="F11" s="45"/>
      <c r="G11" s="46"/>
      <c r="I11" s="15"/>
      <c r="J11" s="43"/>
      <c r="K11" s="18">
        <f>IF(K10="Enter Cost",0,K10)</f>
        <v>0</v>
      </c>
    </row>
    <row r="12" spans="2:17" ht="14.45" x14ac:dyDescent="0.3">
      <c r="B12" s="34" t="s">
        <v>1</v>
      </c>
      <c r="C12" s="37" t="s">
        <v>5</v>
      </c>
      <c r="D12" s="19" t="str">
        <f>IF(D9="Enter Cost","-",(D9+D11)/D8)</f>
        <v>-</v>
      </c>
      <c r="I12" s="34" t="s">
        <v>1</v>
      </c>
      <c r="J12" s="37" t="s">
        <v>5</v>
      </c>
      <c r="K12" s="19" t="str">
        <f>IF(K9="Enter Cost","-",(K9+K11)/K8)</f>
        <v>-</v>
      </c>
    </row>
    <row r="13" spans="2:17" s="10" customFormat="1" ht="14.45" hidden="1" customHeight="1" x14ac:dyDescent="0.3">
      <c r="B13" s="15"/>
      <c r="C13" s="41"/>
      <c r="D13" s="24" t="e">
        <f>IF(C15="Yes",D12,D12-D23)</f>
        <v>#VALUE!</v>
      </c>
      <c r="F13" s="32"/>
      <c r="G13" s="32"/>
      <c r="I13" s="15"/>
      <c r="J13" s="41"/>
      <c r="K13" s="24" t="e">
        <f>IF(J15="Yes",K12,K12-K23)</f>
        <v>#VALUE!</v>
      </c>
    </row>
    <row r="14" spans="2:17" ht="14.45" x14ac:dyDescent="0.3">
      <c r="B14" s="70" t="s">
        <v>60</v>
      </c>
      <c r="C14" s="71"/>
      <c r="D14" s="72"/>
      <c r="I14" s="70" t="s">
        <v>60</v>
      </c>
      <c r="J14" s="71"/>
      <c r="K14" s="72"/>
    </row>
    <row r="15" spans="2:17" ht="14.45" x14ac:dyDescent="0.3">
      <c r="B15" s="34" t="s">
        <v>61</v>
      </c>
      <c r="C15" s="57" t="s">
        <v>7</v>
      </c>
      <c r="D15" s="58"/>
      <c r="I15" s="34" t="s">
        <v>61</v>
      </c>
      <c r="J15" s="57" t="s">
        <v>7</v>
      </c>
      <c r="K15" s="58"/>
    </row>
    <row r="16" spans="2:17" ht="14.45" x14ac:dyDescent="0.3">
      <c r="B16" s="11"/>
      <c r="C16" s="35" t="s">
        <v>3</v>
      </c>
      <c r="D16" s="36" t="s">
        <v>4</v>
      </c>
      <c r="I16" s="11"/>
      <c r="J16" s="35" t="s">
        <v>3</v>
      </c>
      <c r="K16" s="36" t="s">
        <v>4</v>
      </c>
    </row>
    <row r="17" spans="2:11" ht="27.6" x14ac:dyDescent="0.3">
      <c r="B17" s="34" t="s">
        <v>62</v>
      </c>
      <c r="C17" s="37" t="str">
        <f>IF(C6="Select Unit", "-",C6)</f>
        <v>-</v>
      </c>
      <c r="D17" s="47" t="s">
        <v>30</v>
      </c>
      <c r="I17" s="34" t="s">
        <v>62</v>
      </c>
      <c r="J17" s="37" t="str">
        <f>IF(J6="Select Unit", "-",J6)</f>
        <v>-</v>
      </c>
      <c r="K17" s="47" t="s">
        <v>30</v>
      </c>
    </row>
    <row r="18" spans="2:11" ht="14.45" x14ac:dyDescent="0.3">
      <c r="B18" s="34" t="s">
        <v>63</v>
      </c>
      <c r="C18" s="37" t="s">
        <v>5</v>
      </c>
      <c r="D18" s="51" t="s">
        <v>13</v>
      </c>
      <c r="I18" s="34" t="s">
        <v>63</v>
      </c>
      <c r="J18" s="37" t="s">
        <v>5</v>
      </c>
      <c r="K18" s="51" t="s">
        <v>13</v>
      </c>
    </row>
    <row r="19" spans="2:11" ht="14.45" hidden="1" customHeight="1" x14ac:dyDescent="0.3">
      <c r="B19" s="34"/>
      <c r="C19" s="37"/>
      <c r="D19" s="40"/>
      <c r="I19" s="34"/>
      <c r="J19" s="37"/>
      <c r="K19" s="40"/>
    </row>
    <row r="20" spans="2:11" ht="14.45" x14ac:dyDescent="0.3">
      <c r="B20" s="34" t="s">
        <v>1</v>
      </c>
      <c r="C20" s="37" t="s">
        <v>5</v>
      </c>
      <c r="D20" s="19" t="str">
        <f>IF(D18="Enter Cost","-",(D18/D17))</f>
        <v>-</v>
      </c>
      <c r="I20" s="34" t="s">
        <v>1</v>
      </c>
      <c r="J20" s="37" t="s">
        <v>5</v>
      </c>
      <c r="K20" s="19" t="str">
        <f>IF(K18="Enter Cost","-",(K18/K17))</f>
        <v>-</v>
      </c>
    </row>
    <row r="21" spans="2:11" ht="14.45" x14ac:dyDescent="0.3">
      <c r="B21" s="34" t="s">
        <v>39</v>
      </c>
      <c r="C21" s="73" t="s">
        <v>40</v>
      </c>
      <c r="D21" s="74"/>
      <c r="I21" s="34" t="s">
        <v>39</v>
      </c>
      <c r="J21" s="73" t="s">
        <v>40</v>
      </c>
      <c r="K21" s="74"/>
    </row>
    <row r="22" spans="2:11" ht="12.6" customHeight="1" thickBot="1" x14ac:dyDescent="0.35">
      <c r="B22" s="38" t="s">
        <v>1</v>
      </c>
      <c r="C22" s="39" t="s">
        <v>5</v>
      </c>
      <c r="D22" s="56" t="str">
        <f>IF(C15="Yes","-",IF(C15="Select Yes/No","-",C21*D12))</f>
        <v>-</v>
      </c>
      <c r="I22" s="38" t="s">
        <v>1</v>
      </c>
      <c r="J22" s="39" t="s">
        <v>5</v>
      </c>
      <c r="K22" s="56" t="str">
        <f>IF(J15="Yes","-",IF(J15="Select Yes/No","-",J21*K12))</f>
        <v>-</v>
      </c>
    </row>
    <row r="23" spans="2:11" s="10" customFormat="1" ht="14.45" hidden="1" customHeight="1" x14ac:dyDescent="0.3">
      <c r="B23" s="16"/>
      <c r="C23" s="17"/>
      <c r="D23" s="21" t="str">
        <f>IF(C15="Yes",D20,D22)</f>
        <v>-</v>
      </c>
      <c r="I23" s="16"/>
      <c r="J23" s="17"/>
      <c r="K23" s="21" t="str">
        <f>IF(J15="Yes",K20,K22)</f>
        <v>-</v>
      </c>
    </row>
    <row r="24" spans="2:11" thickBot="1" x14ac:dyDescent="0.35">
      <c r="D24" s="32"/>
    </row>
    <row r="25" spans="2:11" ht="14.45" x14ac:dyDescent="0.3">
      <c r="B25" s="62" t="s">
        <v>32</v>
      </c>
      <c r="C25" s="63"/>
      <c r="D25" s="64"/>
      <c r="I25" s="62" t="s">
        <v>32</v>
      </c>
      <c r="J25" s="63"/>
      <c r="K25" s="64"/>
    </row>
    <row r="26" spans="2:11" ht="14.45" x14ac:dyDescent="0.3">
      <c r="B26" s="65" t="s">
        <v>0</v>
      </c>
      <c r="C26" s="66"/>
      <c r="D26" s="67"/>
      <c r="I26" s="65" t="s">
        <v>0</v>
      </c>
      <c r="J26" s="66"/>
      <c r="K26" s="67"/>
    </row>
    <row r="27" spans="2:11" ht="14.45" x14ac:dyDescent="0.3">
      <c r="B27" s="33" t="s">
        <v>48</v>
      </c>
      <c r="C27" s="37" t="s">
        <v>5</v>
      </c>
      <c r="D27" s="51" t="s">
        <v>13</v>
      </c>
      <c r="I27" s="33" t="s">
        <v>48</v>
      </c>
      <c r="J27" s="37" t="s">
        <v>5</v>
      </c>
      <c r="K27" s="51" t="s">
        <v>13</v>
      </c>
    </row>
    <row r="28" spans="2:11" ht="14.45" x14ac:dyDescent="0.3">
      <c r="B28" s="33" t="s">
        <v>49</v>
      </c>
      <c r="C28" s="57" t="s">
        <v>7</v>
      </c>
      <c r="D28" s="58"/>
      <c r="I28" s="33" t="s">
        <v>49</v>
      </c>
      <c r="J28" s="57" t="s">
        <v>7</v>
      </c>
      <c r="K28" s="58"/>
    </row>
    <row r="29" spans="2:11" ht="14.45" x14ac:dyDescent="0.3">
      <c r="B29" s="33" t="s">
        <v>33</v>
      </c>
      <c r="C29" s="37" t="s">
        <v>5</v>
      </c>
      <c r="D29" s="51" t="s">
        <v>13</v>
      </c>
      <c r="I29" s="33" t="s">
        <v>33</v>
      </c>
      <c r="J29" s="37" t="s">
        <v>5</v>
      </c>
      <c r="K29" s="51" t="s">
        <v>13</v>
      </c>
    </row>
    <row r="30" spans="2:11" ht="14.45" x14ac:dyDescent="0.3">
      <c r="B30" s="34" t="s">
        <v>10</v>
      </c>
      <c r="C30" s="57" t="s">
        <v>7</v>
      </c>
      <c r="D30" s="58"/>
      <c r="I30" s="34" t="s">
        <v>10</v>
      </c>
      <c r="J30" s="57" t="s">
        <v>7</v>
      </c>
      <c r="K30" s="58"/>
    </row>
    <row r="31" spans="2:11" s="10" customFormat="1" ht="14.45" hidden="1" customHeight="1" x14ac:dyDescent="0.3">
      <c r="B31" s="15"/>
      <c r="C31" s="41"/>
      <c r="D31" s="18">
        <f>IF(C30="Yes",(D32*D34),0)</f>
        <v>0</v>
      </c>
      <c r="I31" s="15"/>
      <c r="J31" s="41"/>
      <c r="K31" s="18">
        <f>IF(J30="Yes",(K32*K34),0)</f>
        <v>0</v>
      </c>
    </row>
    <row r="32" spans="2:11" ht="14.45" x14ac:dyDescent="0.3">
      <c r="B32" s="34" t="s">
        <v>11</v>
      </c>
      <c r="C32" s="37" t="s">
        <v>12</v>
      </c>
      <c r="D32" s="47" t="s">
        <v>30</v>
      </c>
      <c r="I32" s="34" t="s">
        <v>11</v>
      </c>
      <c r="J32" s="37" t="s">
        <v>12</v>
      </c>
      <c r="K32" s="47" t="s">
        <v>30</v>
      </c>
    </row>
    <row r="33" spans="2:11" x14ac:dyDescent="0.25">
      <c r="B33" s="34" t="s">
        <v>34</v>
      </c>
      <c r="C33" s="57" t="s">
        <v>14</v>
      </c>
      <c r="D33" s="58"/>
      <c r="I33" s="34" t="s">
        <v>34</v>
      </c>
      <c r="J33" s="57" t="s">
        <v>14</v>
      </c>
      <c r="K33" s="58"/>
    </row>
    <row r="34" spans="2:11" x14ac:dyDescent="0.25">
      <c r="B34" s="34" t="s">
        <v>65</v>
      </c>
      <c r="C34" s="37" t="s">
        <v>5</v>
      </c>
      <c r="D34" s="55" t="s">
        <v>13</v>
      </c>
      <c r="I34" s="34" t="s">
        <v>65</v>
      </c>
      <c r="J34" s="37" t="s">
        <v>5</v>
      </c>
      <c r="K34" s="55" t="s">
        <v>13</v>
      </c>
    </row>
    <row r="35" spans="2:11" ht="29.25" x14ac:dyDescent="0.25">
      <c r="B35" s="33" t="s">
        <v>55</v>
      </c>
      <c r="C35" s="37" t="s">
        <v>5</v>
      </c>
      <c r="D35" s="51" t="s">
        <v>13</v>
      </c>
      <c r="I35" s="33" t="s">
        <v>55</v>
      </c>
      <c r="J35" s="37" t="s">
        <v>5</v>
      </c>
      <c r="K35" s="51" t="s">
        <v>13</v>
      </c>
    </row>
    <row r="36" spans="2:11" ht="32.450000000000003" customHeight="1" x14ac:dyDescent="0.25">
      <c r="B36" s="34" t="s">
        <v>64</v>
      </c>
      <c r="C36" s="37" t="str">
        <f>IF(C6="Select Unit", "-",C6)</f>
        <v>-</v>
      </c>
      <c r="D36" s="47" t="s">
        <v>30</v>
      </c>
      <c r="I36" s="34" t="s">
        <v>64</v>
      </c>
      <c r="J36" s="37" t="str">
        <f>IF(J6="Select Unit", "-",J6)</f>
        <v>-</v>
      </c>
      <c r="K36" s="47" t="s">
        <v>30</v>
      </c>
    </row>
    <row r="37" spans="2:11" x14ac:dyDescent="0.25">
      <c r="B37" s="34" t="s">
        <v>38</v>
      </c>
      <c r="C37" s="57" t="s">
        <v>7</v>
      </c>
      <c r="D37" s="58"/>
      <c r="I37" s="34" t="s">
        <v>38</v>
      </c>
      <c r="J37" s="57" t="s">
        <v>7</v>
      </c>
      <c r="K37" s="58"/>
    </row>
    <row r="38" spans="2:11" s="10" customFormat="1" ht="14.45" hidden="1" customHeight="1" x14ac:dyDescent="0.3">
      <c r="B38" s="15"/>
      <c r="C38" s="41"/>
      <c r="D38" s="23">
        <f>IF(C37="Yes", D36*D13,0)</f>
        <v>0</v>
      </c>
      <c r="I38" s="15"/>
      <c r="J38" s="41"/>
      <c r="K38" s="23">
        <f>IF(J37="Yes", K36*K13,0)</f>
        <v>0</v>
      </c>
    </row>
    <row r="39" spans="2:11" x14ac:dyDescent="0.25">
      <c r="B39" s="33" t="s">
        <v>66</v>
      </c>
      <c r="C39" s="37" t="s">
        <v>5</v>
      </c>
      <c r="D39" s="19" t="str">
        <f>IF(C37="Select Yes/No","-",(D31+D38)+(D36*D23)-D35)</f>
        <v>-</v>
      </c>
      <c r="I39" s="33" t="s">
        <v>66</v>
      </c>
      <c r="J39" s="37" t="s">
        <v>5</v>
      </c>
      <c r="K39" s="49" t="str">
        <f>IF(J37="Select Yes/No","-",(K31+K38)+(K36*K23)-K35)</f>
        <v>-</v>
      </c>
    </row>
    <row r="40" spans="2:11" ht="15.75" thickBot="1" x14ac:dyDescent="0.3">
      <c r="B40" s="38" t="s">
        <v>56</v>
      </c>
      <c r="C40" s="39" t="s">
        <v>6</v>
      </c>
      <c r="D40" s="14" t="str">
        <f>IF(D39="-","-",((D27-D29)/D39))</f>
        <v>-</v>
      </c>
      <c r="I40" s="38" t="s">
        <v>56</v>
      </c>
      <c r="J40" s="39" t="s">
        <v>6</v>
      </c>
      <c r="K40" s="52" t="str">
        <f>IF(K39="-","-",((K27-K29)/K39))</f>
        <v>-</v>
      </c>
    </row>
    <row r="41" spans="2:11" x14ac:dyDescent="0.25">
      <c r="D41" s="32"/>
    </row>
    <row r="42" spans="2:11" x14ac:dyDescent="0.25">
      <c r="D42" s="20"/>
    </row>
  </sheetData>
  <sheetProtection sheet="1" objects="1" scenarios="1"/>
  <mergeCells count="24">
    <mergeCell ref="B2:D3"/>
    <mergeCell ref="C28:D28"/>
    <mergeCell ref="C30:D30"/>
    <mergeCell ref="J30:K30"/>
    <mergeCell ref="B26:D26"/>
    <mergeCell ref="C6:D6"/>
    <mergeCell ref="J6:K6"/>
    <mergeCell ref="J28:K28"/>
    <mergeCell ref="C33:D33"/>
    <mergeCell ref="B5:D5"/>
    <mergeCell ref="B25:D25"/>
    <mergeCell ref="C37:D37"/>
    <mergeCell ref="I5:K5"/>
    <mergeCell ref="I25:K25"/>
    <mergeCell ref="I26:K26"/>
    <mergeCell ref="J33:K33"/>
    <mergeCell ref="J37:K37"/>
    <mergeCell ref="F5:G5"/>
    <mergeCell ref="B14:D14"/>
    <mergeCell ref="C15:D15"/>
    <mergeCell ref="I14:K14"/>
    <mergeCell ref="J15:K15"/>
    <mergeCell ref="C21:D21"/>
    <mergeCell ref="J21:K21"/>
  </mergeCells>
  <dataValidations count="5">
    <dataValidation type="list" allowBlank="1" showInputMessage="1" showErrorMessage="1" sqref="J6:K6 C6:D6">
      <formula1>$I$1:$I$3</formula1>
    </dataValidation>
    <dataValidation type="list" allowBlank="1" showInputMessage="1" showErrorMessage="1" sqref="J28:K28 J30:K30 J15:K15 C28:D28 C30:D30 C15:D15">
      <formula1>$J$1:$J$3</formula1>
    </dataValidation>
    <dataValidation type="list" allowBlank="1" showInputMessage="1" showErrorMessage="1" sqref="J33:K33 C33:D33">
      <formula1>$P$1:$P$6</formula1>
    </dataValidation>
    <dataValidation type="list" allowBlank="1" showInputMessage="1" showErrorMessage="1" sqref="J37:K37 C37:D37">
      <formula1>$M$1:$M$3</formula1>
    </dataValidation>
    <dataValidation type="list" allowBlank="1" showInputMessage="1" sqref="J21:K21 C21:D21">
      <formula1>$Q$1:$Q$7</formula1>
    </dataValidation>
  </dataValidations>
  <pageMargins left="0.7" right="0.7" top="0.75" bottom="0.75" header="0.3" footer="0.3"/>
  <pageSetup scale="6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vt:lpstr>
      <vt:lpstr>Data Input</vt:lpstr>
    </vt:vector>
  </TitlesOfParts>
  <Company>Antea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Feingold</dc:creator>
  <cp:lastModifiedBy>John Stier</cp:lastModifiedBy>
  <cp:lastPrinted>2012-10-12T02:54:18Z</cp:lastPrinted>
  <dcterms:created xsi:type="dcterms:W3CDTF">2012-10-01T13:04:31Z</dcterms:created>
  <dcterms:modified xsi:type="dcterms:W3CDTF">2012-10-25T22:14:45Z</dcterms:modified>
</cp:coreProperties>
</file>